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杂交和点券" sheetId="1" r:id="rId1"/>
    <sheet name="普通商店" sheetId="2" r:id="rId2"/>
    <sheet name="红地商店" sheetId="3" r:id="rId3"/>
    <sheet name="黑地商店" sheetId="4" r:id="rId4"/>
    <sheet name="金地商店" sheetId="5" r:id="rId5"/>
    <sheet name="有机商店" sheetId="6" r:id="rId6"/>
    <sheet name="晶土商店" sheetId="7" r:id="rId7"/>
  </sheets>
  <calcPr calcId="144525"/>
</workbook>
</file>

<file path=xl/calcChain.xml><?xml version="1.0" encoding="utf-8"?>
<calcChain xmlns="http://schemas.openxmlformats.org/spreadsheetml/2006/main">
  <c r="M17" i="6" l="1"/>
  <c r="Q17" i="6" s="1"/>
  <c r="L17" i="6"/>
  <c r="J17" i="6"/>
  <c r="M16" i="6"/>
  <c r="R16" i="6" s="1"/>
  <c r="L16" i="6"/>
  <c r="J16" i="6"/>
  <c r="M15" i="6"/>
  <c r="L15" i="6"/>
  <c r="R15" i="6" s="1"/>
  <c r="J15" i="6"/>
  <c r="X15" i="6" s="1"/>
  <c r="M14" i="6"/>
  <c r="L14" i="6"/>
  <c r="J14" i="6"/>
  <c r="V14" i="6" s="1"/>
  <c r="M13" i="6"/>
  <c r="Q13" i="6" s="1"/>
  <c r="L13" i="6"/>
  <c r="J13" i="6"/>
  <c r="M12" i="6"/>
  <c r="R12" i="6" s="1"/>
  <c r="L12" i="6"/>
  <c r="J12" i="6"/>
  <c r="M11" i="6"/>
  <c r="L11" i="6"/>
  <c r="R11" i="6" s="1"/>
  <c r="J11" i="6"/>
  <c r="X11" i="6" s="1"/>
  <c r="M10" i="6"/>
  <c r="L10" i="6"/>
  <c r="R10" i="6" s="1"/>
  <c r="J10" i="6"/>
  <c r="V10" i="6" s="1"/>
  <c r="M9" i="6"/>
  <c r="Q9" i="6" s="1"/>
  <c r="L9" i="6"/>
  <c r="J9" i="6"/>
  <c r="M8" i="6"/>
  <c r="N8" i="6" s="1"/>
  <c r="O8" i="6" s="1"/>
  <c r="P8" i="6" s="1"/>
  <c r="L8" i="6"/>
  <c r="J8" i="6"/>
  <c r="M7" i="6"/>
  <c r="L7" i="6"/>
  <c r="R7" i="6" s="1"/>
  <c r="J7" i="6"/>
  <c r="X7" i="6" s="1"/>
  <c r="M6" i="6"/>
  <c r="L6" i="6"/>
  <c r="J6" i="6"/>
  <c r="V6" i="6" s="1"/>
  <c r="M5" i="6"/>
  <c r="Q5" i="6" s="1"/>
  <c r="L5" i="6"/>
  <c r="J5" i="6"/>
  <c r="M4" i="6"/>
  <c r="R4" i="6" s="1"/>
  <c r="L4" i="6"/>
  <c r="J4" i="6"/>
  <c r="M3" i="6"/>
  <c r="L3" i="6"/>
  <c r="R3" i="6" s="1"/>
  <c r="J3" i="6"/>
  <c r="X3" i="6" s="1"/>
  <c r="R13" i="5"/>
  <c r="M13" i="5"/>
  <c r="L13" i="5"/>
  <c r="Q13" i="5" s="1"/>
  <c r="J13" i="5"/>
  <c r="X13" i="5" s="1"/>
  <c r="R12" i="5"/>
  <c r="M12" i="5"/>
  <c r="L12" i="5"/>
  <c r="Q12" i="5" s="1"/>
  <c r="J12" i="5"/>
  <c r="X12" i="5" s="1"/>
  <c r="R11" i="5"/>
  <c r="M11" i="5"/>
  <c r="L11" i="5"/>
  <c r="Q11" i="5" s="1"/>
  <c r="J11" i="5"/>
  <c r="X11" i="5" s="1"/>
  <c r="R10" i="5"/>
  <c r="M10" i="5"/>
  <c r="L10" i="5"/>
  <c r="Q10" i="5" s="1"/>
  <c r="J10" i="5"/>
  <c r="X10" i="5" s="1"/>
  <c r="R9" i="5"/>
  <c r="M9" i="5"/>
  <c r="L9" i="5"/>
  <c r="Q9" i="5" s="1"/>
  <c r="J9" i="5"/>
  <c r="X9" i="5" s="1"/>
  <c r="R8" i="5"/>
  <c r="M8" i="5"/>
  <c r="L8" i="5"/>
  <c r="Q8" i="5" s="1"/>
  <c r="J8" i="5"/>
  <c r="X8" i="5" s="1"/>
  <c r="R7" i="5"/>
  <c r="M7" i="5"/>
  <c r="L7" i="5"/>
  <c r="Q7" i="5" s="1"/>
  <c r="J7" i="5"/>
  <c r="X7" i="5" s="1"/>
  <c r="R6" i="5"/>
  <c r="M6" i="5"/>
  <c r="L6" i="5"/>
  <c r="Q6" i="5" s="1"/>
  <c r="J6" i="5"/>
  <c r="X6" i="5" s="1"/>
  <c r="R5" i="5"/>
  <c r="M5" i="5"/>
  <c r="L5" i="5"/>
  <c r="Q5" i="5" s="1"/>
  <c r="J5" i="5"/>
  <c r="X5" i="5" s="1"/>
  <c r="R4" i="5"/>
  <c r="M4" i="5"/>
  <c r="L4" i="5"/>
  <c r="Q4" i="5" s="1"/>
  <c r="J4" i="5"/>
  <c r="X4" i="5" s="1"/>
  <c r="R3" i="5"/>
  <c r="M3" i="5"/>
  <c r="L3" i="5"/>
  <c r="Q3" i="5" s="1"/>
  <c r="J3" i="5"/>
  <c r="X3" i="5" s="1"/>
  <c r="M12" i="4"/>
  <c r="L12" i="4"/>
  <c r="R12" i="4" s="1"/>
  <c r="J12" i="4"/>
  <c r="X12" i="4" s="1"/>
  <c r="M11" i="4"/>
  <c r="L11" i="4"/>
  <c r="P11" i="4" s="1"/>
  <c r="J11" i="4"/>
  <c r="S11" i="4" s="1"/>
  <c r="V11" i="4" s="1"/>
  <c r="M10" i="4"/>
  <c r="L10" i="4"/>
  <c r="R10" i="4" s="1"/>
  <c r="J10" i="4"/>
  <c r="X10" i="4" s="1"/>
  <c r="M9" i="4"/>
  <c r="L9" i="4"/>
  <c r="P9" i="4" s="1"/>
  <c r="J9" i="4"/>
  <c r="X9" i="4" s="1"/>
  <c r="M8" i="4"/>
  <c r="L8" i="4"/>
  <c r="R8" i="4" s="1"/>
  <c r="J8" i="4"/>
  <c r="X8" i="4" s="1"/>
  <c r="M7" i="4"/>
  <c r="L7" i="4"/>
  <c r="P7" i="4" s="1"/>
  <c r="J7" i="4"/>
  <c r="W7" i="4" s="1"/>
  <c r="M6" i="4"/>
  <c r="L6" i="4"/>
  <c r="R6" i="4" s="1"/>
  <c r="J6" i="4"/>
  <c r="X6" i="4" s="1"/>
  <c r="M5" i="4"/>
  <c r="L5" i="4"/>
  <c r="P5" i="4" s="1"/>
  <c r="J5" i="4"/>
  <c r="W5" i="4" s="1"/>
  <c r="M4" i="4"/>
  <c r="L4" i="4"/>
  <c r="R4" i="4" s="1"/>
  <c r="J4" i="4"/>
  <c r="X4" i="4" s="1"/>
  <c r="M3" i="4"/>
  <c r="L3" i="4"/>
  <c r="P3" i="4" s="1"/>
  <c r="J3" i="4"/>
  <c r="X3" i="4" s="1"/>
  <c r="M29" i="3"/>
  <c r="L29" i="3"/>
  <c r="O29" i="3" s="1"/>
  <c r="P29" i="3" s="1"/>
  <c r="J29" i="3"/>
  <c r="P28" i="3"/>
  <c r="M28" i="3"/>
  <c r="L28" i="3"/>
  <c r="O28" i="3" s="1"/>
  <c r="J28" i="3"/>
  <c r="P27" i="3"/>
  <c r="M27" i="3"/>
  <c r="L27" i="3"/>
  <c r="O27" i="3" s="1"/>
  <c r="J27" i="3"/>
  <c r="M26" i="3"/>
  <c r="L26" i="3"/>
  <c r="J26" i="3"/>
  <c r="M25" i="3"/>
  <c r="L25" i="3"/>
  <c r="O25" i="3" s="1"/>
  <c r="P25" i="3" s="1"/>
  <c r="J25" i="3"/>
  <c r="M24" i="3"/>
  <c r="L24" i="3"/>
  <c r="O24" i="3" s="1"/>
  <c r="P24" i="3" s="1"/>
  <c r="J24" i="3"/>
  <c r="M23" i="3"/>
  <c r="L23" i="3"/>
  <c r="O23" i="3" s="1"/>
  <c r="P23" i="3" s="1"/>
  <c r="J23" i="3"/>
  <c r="M22" i="3"/>
  <c r="R22" i="3" s="1"/>
  <c r="L22" i="3"/>
  <c r="O22" i="3" s="1"/>
  <c r="P22" i="3" s="1"/>
  <c r="J22" i="3"/>
  <c r="M21" i="3"/>
  <c r="L21" i="3"/>
  <c r="O21" i="3" s="1"/>
  <c r="P21" i="3" s="1"/>
  <c r="J21" i="3"/>
  <c r="P20" i="3"/>
  <c r="M20" i="3"/>
  <c r="L20" i="3"/>
  <c r="O20" i="3" s="1"/>
  <c r="J20" i="3"/>
  <c r="P19" i="3"/>
  <c r="M19" i="3"/>
  <c r="L19" i="3"/>
  <c r="O19" i="3" s="1"/>
  <c r="J19" i="3"/>
  <c r="M18" i="3"/>
  <c r="R18" i="3" s="1"/>
  <c r="L18" i="3"/>
  <c r="J18" i="3"/>
  <c r="M17" i="3"/>
  <c r="L17" i="3"/>
  <c r="O17" i="3" s="1"/>
  <c r="P17" i="3" s="1"/>
  <c r="J17" i="3"/>
  <c r="M16" i="3"/>
  <c r="L16" i="3"/>
  <c r="O16" i="3" s="1"/>
  <c r="P16" i="3" s="1"/>
  <c r="J16" i="3"/>
  <c r="M15" i="3"/>
  <c r="L15" i="3"/>
  <c r="O15" i="3" s="1"/>
  <c r="P15" i="3" s="1"/>
  <c r="J15" i="3"/>
  <c r="M14" i="3"/>
  <c r="L14" i="3"/>
  <c r="O14" i="3" s="1"/>
  <c r="P14" i="3" s="1"/>
  <c r="J14" i="3"/>
  <c r="M13" i="3"/>
  <c r="L13" i="3"/>
  <c r="O13" i="3" s="1"/>
  <c r="P13" i="3" s="1"/>
  <c r="J13" i="3"/>
  <c r="P12" i="3"/>
  <c r="M12" i="3"/>
  <c r="L12" i="3"/>
  <c r="O12" i="3" s="1"/>
  <c r="J12" i="3"/>
  <c r="P11" i="3"/>
  <c r="M11" i="3"/>
  <c r="L11" i="3"/>
  <c r="O11" i="3" s="1"/>
  <c r="J11" i="3"/>
  <c r="M10" i="3"/>
  <c r="R10" i="3" s="1"/>
  <c r="L10" i="3"/>
  <c r="J10" i="3"/>
  <c r="M9" i="3"/>
  <c r="L9" i="3"/>
  <c r="O9" i="3" s="1"/>
  <c r="P9" i="3" s="1"/>
  <c r="J9" i="3"/>
  <c r="M8" i="3"/>
  <c r="R8" i="3" s="1"/>
  <c r="L8" i="3"/>
  <c r="J8" i="3"/>
  <c r="M7" i="3"/>
  <c r="L7" i="3"/>
  <c r="O7" i="3" s="1"/>
  <c r="P7" i="3" s="1"/>
  <c r="J7" i="3"/>
  <c r="M6" i="3"/>
  <c r="R6" i="3" s="1"/>
  <c r="L6" i="3"/>
  <c r="O6" i="3" s="1"/>
  <c r="P6" i="3" s="1"/>
  <c r="J6" i="3"/>
  <c r="M5" i="3"/>
  <c r="R5" i="3" s="1"/>
  <c r="L5" i="3"/>
  <c r="J5" i="3"/>
  <c r="M4" i="3"/>
  <c r="R4" i="3" s="1"/>
  <c r="L4" i="3"/>
  <c r="J4" i="3"/>
  <c r="M3" i="3"/>
  <c r="L3" i="3"/>
  <c r="O3" i="3" s="1"/>
  <c r="P3" i="3" s="1"/>
  <c r="J3" i="3"/>
  <c r="J4" i="2"/>
  <c r="L4" i="2"/>
  <c r="M4" i="2"/>
  <c r="N4" i="2"/>
  <c r="S4" i="2"/>
  <c r="V4" i="2"/>
  <c r="X4" i="2"/>
  <c r="J5" i="2"/>
  <c r="L5" i="2"/>
  <c r="M5" i="2"/>
  <c r="N5" i="2" s="1"/>
  <c r="R5" i="2"/>
  <c r="W5" i="2"/>
  <c r="J6" i="2"/>
  <c r="L6" i="2"/>
  <c r="M6" i="2"/>
  <c r="X6" i="2" s="1"/>
  <c r="S6" i="2"/>
  <c r="J7" i="2"/>
  <c r="L7" i="2"/>
  <c r="M7" i="2"/>
  <c r="S7" i="2"/>
  <c r="T7" i="2" s="1"/>
  <c r="W7" i="2"/>
  <c r="X7" i="2"/>
  <c r="J8" i="2"/>
  <c r="L8" i="2"/>
  <c r="M8" i="2"/>
  <c r="N8" i="2"/>
  <c r="S8" i="2"/>
  <c r="V8" i="2"/>
  <c r="X8" i="2"/>
  <c r="J9" i="2"/>
  <c r="L9" i="2"/>
  <c r="M9" i="2"/>
  <c r="N9" i="2" s="1"/>
  <c r="R9" i="2"/>
  <c r="W9" i="2"/>
  <c r="J10" i="2"/>
  <c r="L10" i="2"/>
  <c r="M10" i="2"/>
  <c r="N10" i="2" s="1"/>
  <c r="S10" i="2"/>
  <c r="J11" i="2"/>
  <c r="U11" i="2" s="1"/>
  <c r="L11" i="2"/>
  <c r="M11" i="2"/>
  <c r="S11" i="2"/>
  <c r="T11" i="2" s="1"/>
  <c r="W11" i="2"/>
  <c r="X11" i="2"/>
  <c r="J12" i="2"/>
  <c r="L12" i="2"/>
  <c r="M12" i="2"/>
  <c r="N12" i="2"/>
  <c r="S12" i="2"/>
  <c r="V12" i="2"/>
  <c r="X12" i="2"/>
  <c r="J13" i="2"/>
  <c r="L13" i="2"/>
  <c r="N13" i="2" s="1"/>
  <c r="M13" i="2"/>
  <c r="R13" i="2"/>
  <c r="W13" i="2"/>
  <c r="J14" i="2"/>
  <c r="L14" i="2"/>
  <c r="M14" i="2"/>
  <c r="X14" i="2" s="1"/>
  <c r="S14" i="2"/>
  <c r="J15" i="2"/>
  <c r="L15" i="2"/>
  <c r="M15" i="2"/>
  <c r="S15" i="2"/>
  <c r="T15" i="2" s="1"/>
  <c r="W15" i="2"/>
  <c r="X15" i="2"/>
  <c r="J16" i="2"/>
  <c r="L16" i="2"/>
  <c r="M16" i="2"/>
  <c r="N16" i="2"/>
  <c r="S16" i="2"/>
  <c r="V16" i="2"/>
  <c r="X16" i="2"/>
  <c r="J17" i="2"/>
  <c r="L17" i="2"/>
  <c r="M17" i="2"/>
  <c r="N17" i="2" s="1"/>
  <c r="R17" i="2"/>
  <c r="W17" i="2"/>
  <c r="J18" i="2"/>
  <c r="L18" i="2"/>
  <c r="M18" i="2"/>
  <c r="N18" i="2" s="1"/>
  <c r="S18" i="2"/>
  <c r="J19" i="2"/>
  <c r="U19" i="2" s="1"/>
  <c r="L19" i="2"/>
  <c r="M19" i="2"/>
  <c r="S19" i="2"/>
  <c r="T19" i="2" s="1"/>
  <c r="W19" i="2"/>
  <c r="X19" i="2"/>
  <c r="J20" i="2"/>
  <c r="X20" i="2" s="1"/>
  <c r="L20" i="2"/>
  <c r="M20" i="2"/>
  <c r="N20" i="2" s="1"/>
  <c r="R20" i="2"/>
  <c r="J21" i="2"/>
  <c r="L21" i="2"/>
  <c r="M21" i="2"/>
  <c r="S21" i="2"/>
  <c r="T21" i="2" s="1"/>
  <c r="W21" i="2"/>
  <c r="X21" i="2"/>
  <c r="J22" i="2"/>
  <c r="L22" i="2"/>
  <c r="M22" i="2"/>
  <c r="J23" i="2"/>
  <c r="L23" i="2"/>
  <c r="M23" i="2"/>
  <c r="N23" i="2"/>
  <c r="S23" i="2"/>
  <c r="T23" i="2" s="1"/>
  <c r="W23" i="2"/>
  <c r="X23" i="2"/>
  <c r="J24" i="2"/>
  <c r="L24" i="2"/>
  <c r="M24" i="2"/>
  <c r="N24" i="2" s="1"/>
  <c r="X24" i="2"/>
  <c r="J25" i="2"/>
  <c r="L25" i="2"/>
  <c r="M25" i="2"/>
  <c r="N25" i="2"/>
  <c r="S25" i="2"/>
  <c r="T25" i="2" s="1"/>
  <c r="W25" i="2"/>
  <c r="X25" i="2"/>
  <c r="J26" i="2"/>
  <c r="L26" i="2"/>
  <c r="M26" i="2"/>
  <c r="N26" i="2" s="1"/>
  <c r="R26" i="2"/>
  <c r="J27" i="2"/>
  <c r="L27" i="2"/>
  <c r="M27" i="2"/>
  <c r="S27" i="2"/>
  <c r="T27" i="2" s="1"/>
  <c r="W27" i="2"/>
  <c r="X27" i="2"/>
  <c r="J28" i="2"/>
  <c r="X28" i="2" s="1"/>
  <c r="L28" i="2"/>
  <c r="M28" i="2"/>
  <c r="R28" i="2"/>
  <c r="J29" i="2"/>
  <c r="L29" i="2"/>
  <c r="M29" i="2"/>
  <c r="S29" i="2"/>
  <c r="T29" i="2" s="1"/>
  <c r="W29" i="2"/>
  <c r="X29" i="2"/>
  <c r="J30" i="2"/>
  <c r="L30" i="2"/>
  <c r="M30" i="2"/>
  <c r="J31" i="2"/>
  <c r="L31" i="2"/>
  <c r="M31" i="2"/>
  <c r="N31" i="2" s="1"/>
  <c r="X31" i="2"/>
  <c r="J32" i="2"/>
  <c r="L32" i="2"/>
  <c r="R32" i="2" s="1"/>
  <c r="M32" i="2"/>
  <c r="V32" i="2" s="1"/>
  <c r="N32" i="2"/>
  <c r="S32" i="2"/>
  <c r="T32" i="2" s="1"/>
  <c r="X32" i="2"/>
  <c r="J33" i="2"/>
  <c r="S33" i="2" s="1"/>
  <c r="L33" i="2"/>
  <c r="M33" i="2"/>
  <c r="W33" i="2"/>
  <c r="X33" i="2"/>
  <c r="J34" i="2"/>
  <c r="L34" i="2"/>
  <c r="M34" i="2"/>
  <c r="R34" i="2"/>
  <c r="J35" i="2"/>
  <c r="L35" i="2"/>
  <c r="M35" i="2"/>
  <c r="X35" i="2" s="1"/>
  <c r="R35" i="2"/>
  <c r="J36" i="2"/>
  <c r="L36" i="2"/>
  <c r="R36" i="2" s="1"/>
  <c r="M36" i="2"/>
  <c r="V36" i="2" s="1"/>
  <c r="S36" i="2"/>
  <c r="T36" i="2" s="1"/>
  <c r="X36" i="2"/>
  <c r="J37" i="2"/>
  <c r="S37" i="2" s="1"/>
  <c r="L37" i="2"/>
  <c r="M37" i="2"/>
  <c r="N37" i="2"/>
  <c r="W37" i="2"/>
  <c r="X37" i="2"/>
  <c r="J38" i="2"/>
  <c r="L38" i="2"/>
  <c r="M38" i="2"/>
  <c r="J39" i="2"/>
  <c r="L39" i="2"/>
  <c r="M39" i="2"/>
  <c r="N39" i="2" s="1"/>
  <c r="X39" i="2"/>
  <c r="J40" i="2"/>
  <c r="L40" i="2"/>
  <c r="R40" i="2" s="1"/>
  <c r="M40" i="2"/>
  <c r="N40" i="2"/>
  <c r="S40" i="2"/>
  <c r="T40" i="2" s="1"/>
  <c r="X40" i="2"/>
  <c r="J41" i="2"/>
  <c r="S41" i="2" s="1"/>
  <c r="T41" i="2" s="1"/>
  <c r="L41" i="2"/>
  <c r="M41" i="2"/>
  <c r="W41" i="2"/>
  <c r="X41" i="2"/>
  <c r="J42" i="2"/>
  <c r="L42" i="2"/>
  <c r="N42" i="2" s="1"/>
  <c r="M42" i="2"/>
  <c r="R42" i="2"/>
  <c r="J43" i="2"/>
  <c r="L43" i="2"/>
  <c r="M43" i="2"/>
  <c r="X43" i="2" s="1"/>
  <c r="R43" i="2"/>
  <c r="J44" i="2"/>
  <c r="L44" i="2"/>
  <c r="R44" i="2" s="1"/>
  <c r="M44" i="2"/>
  <c r="V44" i="2" s="1"/>
  <c r="S44" i="2"/>
  <c r="T44" i="2" s="1"/>
  <c r="X44" i="2"/>
  <c r="J45" i="2"/>
  <c r="S45" i="2" s="1"/>
  <c r="L45" i="2"/>
  <c r="M45" i="2"/>
  <c r="N45" i="2"/>
  <c r="W45" i="2"/>
  <c r="X45" i="2"/>
  <c r="J46" i="2"/>
  <c r="L46" i="2"/>
  <c r="M46" i="2"/>
  <c r="J47" i="2"/>
  <c r="L47" i="2"/>
  <c r="M47" i="2"/>
  <c r="U47" i="2"/>
  <c r="J48" i="2"/>
  <c r="U48" i="2" s="1"/>
  <c r="L48" i="2"/>
  <c r="M48" i="2"/>
  <c r="S48" i="2"/>
  <c r="T48" i="2" s="1"/>
  <c r="V48" i="2"/>
  <c r="W48" i="2"/>
  <c r="X48" i="2"/>
  <c r="J49" i="2"/>
  <c r="L49" i="2"/>
  <c r="M49" i="2"/>
  <c r="W49" i="2" s="1"/>
  <c r="S49" i="2"/>
  <c r="T49" i="2"/>
  <c r="V49" i="2"/>
  <c r="X49" i="2"/>
  <c r="J50" i="2"/>
  <c r="L50" i="2"/>
  <c r="M50" i="2"/>
  <c r="R50" i="2" s="1"/>
  <c r="V50" i="2"/>
  <c r="X50" i="2"/>
  <c r="J51" i="2"/>
  <c r="L51" i="2"/>
  <c r="Q51" i="2" s="1"/>
  <c r="M51" i="2"/>
  <c r="W51" i="2" s="1"/>
  <c r="R51" i="2"/>
  <c r="S51" i="2"/>
  <c r="T51" i="2"/>
  <c r="U51" i="2"/>
  <c r="V51" i="2"/>
  <c r="J52" i="2"/>
  <c r="L52" i="2"/>
  <c r="M52" i="2"/>
  <c r="R52" i="2" s="1"/>
  <c r="J53" i="2"/>
  <c r="L53" i="2"/>
  <c r="M53" i="2"/>
  <c r="U53" i="2"/>
  <c r="J54" i="2"/>
  <c r="U54" i="2" s="1"/>
  <c r="L54" i="2"/>
  <c r="M54" i="2"/>
  <c r="S54" i="2"/>
  <c r="T54" i="2" s="1"/>
  <c r="V54" i="2"/>
  <c r="X54" i="2"/>
  <c r="J55" i="2"/>
  <c r="U55" i="2" s="1"/>
  <c r="L55" i="2"/>
  <c r="Q55" i="2" s="1"/>
  <c r="M55" i="2"/>
  <c r="R55" i="2"/>
  <c r="S55" i="2"/>
  <c r="T55" i="2"/>
  <c r="V55" i="2"/>
  <c r="X55" i="2"/>
  <c r="J56" i="2"/>
  <c r="L56" i="2"/>
  <c r="M56" i="2"/>
  <c r="N56" i="2" s="1"/>
  <c r="R56" i="2"/>
  <c r="J57" i="2"/>
  <c r="L57" i="2"/>
  <c r="M57" i="2"/>
  <c r="U57" i="2" s="1"/>
  <c r="S57" i="2"/>
  <c r="J58" i="2"/>
  <c r="L58" i="2"/>
  <c r="M58" i="2"/>
  <c r="S58" i="2"/>
  <c r="T58" i="2" s="1"/>
  <c r="V58" i="2"/>
  <c r="W58" i="2"/>
  <c r="X58" i="2"/>
  <c r="J59" i="2"/>
  <c r="L59" i="2"/>
  <c r="Q59" i="2" s="1"/>
  <c r="M59" i="2"/>
  <c r="W59" i="2" s="1"/>
  <c r="R59" i="2"/>
  <c r="S59" i="2"/>
  <c r="T59" i="2"/>
  <c r="U59" i="2"/>
  <c r="V59" i="2"/>
  <c r="J60" i="2"/>
  <c r="L60" i="2"/>
  <c r="M60" i="2"/>
  <c r="R60" i="2"/>
  <c r="J61" i="2"/>
  <c r="L61" i="2"/>
  <c r="M61" i="2"/>
  <c r="S61" i="2"/>
  <c r="U61" i="2"/>
  <c r="J62" i="2"/>
  <c r="U62" i="2" s="1"/>
  <c r="L62" i="2"/>
  <c r="M62" i="2"/>
  <c r="R62" i="2"/>
  <c r="S62" i="2"/>
  <c r="T62" i="2"/>
  <c r="W62" i="2"/>
  <c r="X62" i="2"/>
  <c r="J63" i="2"/>
  <c r="L63" i="2"/>
  <c r="M63" i="2"/>
  <c r="S63" i="2"/>
  <c r="J64" i="2"/>
  <c r="L64" i="2"/>
  <c r="M64" i="2"/>
  <c r="W64" i="2" s="1"/>
  <c r="S64" i="2"/>
  <c r="T64" i="2" s="1"/>
  <c r="V64" i="2"/>
  <c r="X64" i="2"/>
  <c r="J65" i="2"/>
  <c r="L65" i="2"/>
  <c r="M65" i="2"/>
  <c r="S65" i="2"/>
  <c r="T65" i="2" s="1"/>
  <c r="U65" i="2"/>
  <c r="V65" i="2"/>
  <c r="X65" i="2"/>
  <c r="J66" i="2"/>
  <c r="L66" i="2"/>
  <c r="M66" i="2"/>
  <c r="X66" i="2" s="1"/>
  <c r="S66" i="2"/>
  <c r="T66" i="2" s="1"/>
  <c r="W66" i="2"/>
  <c r="J67" i="2"/>
  <c r="L67" i="2"/>
  <c r="M67" i="2"/>
  <c r="S67" i="2"/>
  <c r="T67" i="2" s="1"/>
  <c r="X67" i="2"/>
  <c r="J68" i="2"/>
  <c r="L68" i="2"/>
  <c r="Q68" i="2" s="1"/>
  <c r="M68" i="2"/>
  <c r="R68" i="2"/>
  <c r="S68" i="2"/>
  <c r="T68" i="2" s="1"/>
  <c r="X68" i="2"/>
  <c r="J69" i="2"/>
  <c r="V69" i="2" s="1"/>
  <c r="L69" i="2"/>
  <c r="N69" i="2" s="1"/>
  <c r="M69" i="2"/>
  <c r="R69" i="2"/>
  <c r="S69" i="2"/>
  <c r="J70" i="2"/>
  <c r="L70" i="2"/>
  <c r="M70" i="2"/>
  <c r="X70" i="2" s="1"/>
  <c r="S70" i="2"/>
  <c r="V70" i="2"/>
  <c r="J71" i="2"/>
  <c r="L71" i="2"/>
  <c r="M71" i="2"/>
  <c r="V71" i="2" s="1"/>
  <c r="S71" i="2"/>
  <c r="J72" i="2"/>
  <c r="L72" i="2"/>
  <c r="Q72" i="2" s="1"/>
  <c r="M72" i="2"/>
  <c r="R72" i="2"/>
  <c r="S72" i="2"/>
  <c r="T72" i="2" s="1"/>
  <c r="W72" i="2"/>
  <c r="X72" i="2"/>
  <c r="J73" i="2"/>
  <c r="L73" i="2"/>
  <c r="M73" i="2"/>
  <c r="X73" i="2" s="1"/>
  <c r="J74" i="2"/>
  <c r="L74" i="2"/>
  <c r="M74" i="2"/>
  <c r="R74" i="2" s="1"/>
  <c r="S74" i="2"/>
  <c r="J75" i="2"/>
  <c r="L75" i="2"/>
  <c r="M75" i="2"/>
  <c r="X75" i="2"/>
  <c r="J76" i="2"/>
  <c r="L76" i="2"/>
  <c r="Q76" i="2" s="1"/>
  <c r="M76" i="2"/>
  <c r="R76" i="2"/>
  <c r="U76" i="2"/>
  <c r="V76" i="2"/>
  <c r="J77" i="2"/>
  <c r="L77" i="2"/>
  <c r="M77" i="2"/>
  <c r="X77" i="2" s="1"/>
  <c r="W77" i="2"/>
  <c r="J78" i="2"/>
  <c r="L78" i="2"/>
  <c r="M78" i="2"/>
  <c r="R78" i="2"/>
  <c r="S78" i="2"/>
  <c r="U78" i="2"/>
  <c r="J79" i="2"/>
  <c r="L79" i="2"/>
  <c r="M79" i="2"/>
  <c r="X79" i="2"/>
  <c r="J80" i="2"/>
  <c r="L80" i="2"/>
  <c r="Q80" i="2" s="1"/>
  <c r="M80" i="2"/>
  <c r="R80" i="2"/>
  <c r="U80" i="2"/>
  <c r="V80" i="2"/>
  <c r="J81" i="2"/>
  <c r="L81" i="2"/>
  <c r="M81" i="2"/>
  <c r="X81" i="2" s="1"/>
  <c r="W81" i="2"/>
  <c r="J82" i="2"/>
  <c r="L82" i="2"/>
  <c r="M82" i="2"/>
  <c r="R82" i="2"/>
  <c r="S82" i="2"/>
  <c r="U82" i="2"/>
  <c r="J83" i="2"/>
  <c r="L83" i="2"/>
  <c r="M83" i="2"/>
  <c r="W83" i="2" s="1"/>
  <c r="X83" i="2"/>
  <c r="J84" i="2"/>
  <c r="L84" i="2"/>
  <c r="Q84" i="2" s="1"/>
  <c r="M84" i="2"/>
  <c r="N84" i="2"/>
  <c r="S84" i="2"/>
  <c r="T84" i="2" s="1"/>
  <c r="U84" i="2"/>
  <c r="J85" i="2"/>
  <c r="L85" i="2"/>
  <c r="M85" i="2"/>
  <c r="J86" i="2"/>
  <c r="U86" i="2" s="1"/>
  <c r="L86" i="2"/>
  <c r="N86" i="2" s="1"/>
  <c r="M86" i="2"/>
  <c r="Q86" i="2"/>
  <c r="R86" i="2"/>
  <c r="J87" i="2"/>
  <c r="X87" i="2" s="1"/>
  <c r="L87" i="2"/>
  <c r="M87" i="2"/>
  <c r="J88" i="2"/>
  <c r="L88" i="2"/>
  <c r="M88" i="2"/>
  <c r="N88" i="2"/>
  <c r="Q88" i="2"/>
  <c r="R88" i="2"/>
  <c r="U88" i="2"/>
  <c r="J89" i="2"/>
  <c r="S89" i="2" s="1"/>
  <c r="L89" i="2"/>
  <c r="M89" i="2"/>
  <c r="J90" i="2"/>
  <c r="S90" i="2" s="1"/>
  <c r="L90" i="2"/>
  <c r="M90" i="2"/>
  <c r="W90" i="2" s="1"/>
  <c r="R90" i="2"/>
  <c r="J91" i="2"/>
  <c r="X91" i="2" s="1"/>
  <c r="L91" i="2"/>
  <c r="M91" i="2"/>
  <c r="J92" i="2"/>
  <c r="U92" i="2" s="1"/>
  <c r="L92" i="2"/>
  <c r="N92" i="2" s="1"/>
  <c r="M92" i="2"/>
  <c r="Q92" i="2"/>
  <c r="R92" i="2"/>
  <c r="J93" i="2"/>
  <c r="S93" i="2" s="1"/>
  <c r="T93" i="2" s="1"/>
  <c r="L93" i="2"/>
  <c r="M93" i="2"/>
  <c r="J94" i="2"/>
  <c r="S94" i="2" s="1"/>
  <c r="T94" i="2" s="1"/>
  <c r="L94" i="2"/>
  <c r="M94" i="2"/>
  <c r="R94" i="2"/>
  <c r="J95" i="2"/>
  <c r="X95" i="2" s="1"/>
  <c r="L95" i="2"/>
  <c r="M95" i="2"/>
  <c r="J96" i="2"/>
  <c r="L96" i="2"/>
  <c r="N96" i="2" s="1"/>
  <c r="M96" i="2"/>
  <c r="Q96" i="2"/>
  <c r="R96" i="2"/>
  <c r="U96" i="2"/>
  <c r="J97" i="2"/>
  <c r="S97" i="2" s="1"/>
  <c r="L97" i="2"/>
  <c r="M97" i="2"/>
  <c r="J98" i="2"/>
  <c r="S98" i="2" s="1"/>
  <c r="L98" i="2"/>
  <c r="M98" i="2"/>
  <c r="W98" i="2" s="1"/>
  <c r="J99" i="2"/>
  <c r="X99" i="2" s="1"/>
  <c r="L99" i="2"/>
  <c r="M99" i="2"/>
  <c r="J100" i="2"/>
  <c r="U100" i="2" s="1"/>
  <c r="L100" i="2"/>
  <c r="N100" i="2" s="1"/>
  <c r="M100" i="2"/>
  <c r="Q100" i="2"/>
  <c r="R100" i="2"/>
  <c r="J101" i="2"/>
  <c r="S101" i="2" s="1"/>
  <c r="T101" i="2" s="1"/>
  <c r="L101" i="2"/>
  <c r="M101" i="2"/>
  <c r="J102" i="2"/>
  <c r="S102" i="2" s="1"/>
  <c r="T102" i="2" s="1"/>
  <c r="L102" i="2"/>
  <c r="M102" i="2"/>
  <c r="R102" i="2"/>
  <c r="J103" i="2"/>
  <c r="X103" i="2" s="1"/>
  <c r="L103" i="2"/>
  <c r="M103" i="2"/>
  <c r="J104" i="2"/>
  <c r="L104" i="2"/>
  <c r="N104" i="2" s="1"/>
  <c r="M104" i="2"/>
  <c r="Q104" i="2"/>
  <c r="R104" i="2"/>
  <c r="U104" i="2"/>
  <c r="J105" i="2"/>
  <c r="S105" i="2" s="1"/>
  <c r="L105" i="2"/>
  <c r="M105" i="2"/>
  <c r="J106" i="2"/>
  <c r="S106" i="2" s="1"/>
  <c r="L106" i="2"/>
  <c r="M106" i="2"/>
  <c r="W106" i="2" s="1"/>
  <c r="R106" i="2"/>
  <c r="J107" i="2"/>
  <c r="X107" i="2" s="1"/>
  <c r="L107" i="2"/>
  <c r="M107" i="2"/>
  <c r="J108" i="2"/>
  <c r="U108" i="2" s="1"/>
  <c r="L108" i="2"/>
  <c r="N108" i="2" s="1"/>
  <c r="O108" i="2" s="1"/>
  <c r="P108" i="2" s="1"/>
  <c r="M108" i="2"/>
  <c r="Q108" i="2"/>
  <c r="R108" i="2"/>
  <c r="J109" i="2"/>
  <c r="S109" i="2" s="1"/>
  <c r="T109" i="2" s="1"/>
  <c r="L109" i="2"/>
  <c r="M109" i="2"/>
  <c r="J110" i="2"/>
  <c r="S110" i="2" s="1"/>
  <c r="T110" i="2" s="1"/>
  <c r="L110" i="2"/>
  <c r="M110" i="2"/>
  <c r="R110" i="2"/>
  <c r="J111" i="2"/>
  <c r="X111" i="2" s="1"/>
  <c r="L111" i="2"/>
  <c r="M111" i="2"/>
  <c r="J112" i="2"/>
  <c r="L112" i="2"/>
  <c r="N112" i="2" s="1"/>
  <c r="O112" i="2" s="1"/>
  <c r="P112" i="2" s="1"/>
  <c r="M112" i="2"/>
  <c r="Q112" i="2"/>
  <c r="R112" i="2"/>
  <c r="U112" i="2"/>
  <c r="Q3" i="6" l="1"/>
  <c r="X5" i="6"/>
  <c r="Q7" i="6"/>
  <c r="X9" i="6"/>
  <c r="Q11" i="6"/>
  <c r="X13" i="6"/>
  <c r="Q15" i="6"/>
  <c r="X17" i="6"/>
  <c r="V4" i="6"/>
  <c r="R5" i="6"/>
  <c r="R6" i="6"/>
  <c r="V8" i="6"/>
  <c r="R9" i="6"/>
  <c r="N10" i="6"/>
  <c r="O10" i="6" s="1"/>
  <c r="P10" i="6" s="1"/>
  <c r="V12" i="6"/>
  <c r="R13" i="6"/>
  <c r="R14" i="6"/>
  <c r="V16" i="6"/>
  <c r="R17" i="6"/>
  <c r="R8" i="6"/>
  <c r="U3" i="6"/>
  <c r="S4" i="6"/>
  <c r="T4" i="6" s="1"/>
  <c r="W4" i="6"/>
  <c r="U5" i="6"/>
  <c r="S6" i="6"/>
  <c r="T6" i="6" s="1"/>
  <c r="W6" i="6"/>
  <c r="U7" i="6"/>
  <c r="S8" i="6"/>
  <c r="T8" i="6" s="1"/>
  <c r="W8" i="6"/>
  <c r="U9" i="6"/>
  <c r="S10" i="6"/>
  <c r="T10" i="6" s="1"/>
  <c r="W10" i="6"/>
  <c r="U11" i="6"/>
  <c r="S12" i="6"/>
  <c r="T12" i="6" s="1"/>
  <c r="W12" i="6"/>
  <c r="U13" i="6"/>
  <c r="S14" i="6"/>
  <c r="T14" i="6" s="1"/>
  <c r="W14" i="6"/>
  <c r="U15" i="6"/>
  <c r="S16" i="6"/>
  <c r="T16" i="6" s="1"/>
  <c r="W16" i="6"/>
  <c r="U17" i="6"/>
  <c r="N3" i="6"/>
  <c r="O3" i="6" s="1"/>
  <c r="P3" i="6" s="1"/>
  <c r="V3" i="6"/>
  <c r="X4" i="6"/>
  <c r="N5" i="6"/>
  <c r="O5" i="6" s="1"/>
  <c r="P5" i="6" s="1"/>
  <c r="V5" i="6"/>
  <c r="X6" i="6"/>
  <c r="N7" i="6"/>
  <c r="O7" i="6" s="1"/>
  <c r="P7" i="6" s="1"/>
  <c r="V7" i="6"/>
  <c r="X8" i="6"/>
  <c r="N9" i="6"/>
  <c r="O9" i="6" s="1"/>
  <c r="P9" i="6" s="1"/>
  <c r="V9" i="6"/>
  <c r="X10" i="6"/>
  <c r="N11" i="6"/>
  <c r="O11" i="6" s="1"/>
  <c r="P11" i="6" s="1"/>
  <c r="V11" i="6"/>
  <c r="X12" i="6"/>
  <c r="N13" i="6"/>
  <c r="O13" i="6" s="1"/>
  <c r="P13" i="6" s="1"/>
  <c r="V13" i="6"/>
  <c r="X14" i="6"/>
  <c r="N15" i="6"/>
  <c r="O15" i="6" s="1"/>
  <c r="P15" i="6" s="1"/>
  <c r="V15" i="6"/>
  <c r="X16" i="6"/>
  <c r="N17" i="6"/>
  <c r="O17" i="6" s="1"/>
  <c r="P17" i="6" s="1"/>
  <c r="V17" i="6"/>
  <c r="S3" i="6"/>
  <c r="T3" i="6" s="1"/>
  <c r="W3" i="6"/>
  <c r="Q4" i="6"/>
  <c r="U4" i="6"/>
  <c r="S5" i="6"/>
  <c r="T5" i="6" s="1"/>
  <c r="W5" i="6"/>
  <c r="Q6" i="6"/>
  <c r="U6" i="6"/>
  <c r="S7" i="6"/>
  <c r="T7" i="6" s="1"/>
  <c r="W7" i="6"/>
  <c r="Q8" i="6"/>
  <c r="U8" i="6"/>
  <c r="S9" i="6"/>
  <c r="T9" i="6" s="1"/>
  <c r="W9" i="6"/>
  <c r="Q10" i="6"/>
  <c r="U10" i="6"/>
  <c r="S11" i="6"/>
  <c r="T11" i="6" s="1"/>
  <c r="W11" i="6"/>
  <c r="Q12" i="6"/>
  <c r="U12" i="6"/>
  <c r="S13" i="6"/>
  <c r="T13" i="6" s="1"/>
  <c r="W13" i="6"/>
  <c r="Q14" i="6"/>
  <c r="U14" i="6"/>
  <c r="S15" i="6"/>
  <c r="T15" i="6" s="1"/>
  <c r="W15" i="6"/>
  <c r="Q16" i="6"/>
  <c r="U16" i="6"/>
  <c r="S17" i="6"/>
  <c r="T17" i="6" s="1"/>
  <c r="W17" i="6"/>
  <c r="N4" i="6"/>
  <c r="O4" i="6" s="1"/>
  <c r="P4" i="6" s="1"/>
  <c r="N6" i="6"/>
  <c r="O6" i="6" s="1"/>
  <c r="P6" i="6" s="1"/>
  <c r="N12" i="6"/>
  <c r="O12" i="6" s="1"/>
  <c r="P12" i="6" s="1"/>
  <c r="N14" i="6"/>
  <c r="O14" i="6" s="1"/>
  <c r="P14" i="6" s="1"/>
  <c r="N16" i="6"/>
  <c r="O16" i="6" s="1"/>
  <c r="P16" i="6" s="1"/>
  <c r="S3" i="5"/>
  <c r="W3" i="5" s="1"/>
  <c r="S4" i="5"/>
  <c r="W4" i="5" s="1"/>
  <c r="S5" i="5"/>
  <c r="W5" i="5" s="1"/>
  <c r="S6" i="5"/>
  <c r="W6" i="5" s="1"/>
  <c r="S7" i="5"/>
  <c r="W7" i="5" s="1"/>
  <c r="S8" i="5"/>
  <c r="W8" i="5" s="1"/>
  <c r="S9" i="5"/>
  <c r="W9" i="5" s="1"/>
  <c r="S10" i="5"/>
  <c r="W10" i="5" s="1"/>
  <c r="S11" i="5"/>
  <c r="W11" i="5" s="1"/>
  <c r="S12" i="5"/>
  <c r="W12" i="5" s="1"/>
  <c r="S13" i="5"/>
  <c r="W13" i="5" s="1"/>
  <c r="P4" i="4"/>
  <c r="P6" i="4"/>
  <c r="P8" i="4"/>
  <c r="Q10" i="4"/>
  <c r="P12" i="4"/>
  <c r="Q3" i="4"/>
  <c r="S4" i="4"/>
  <c r="V4" i="4" s="1"/>
  <c r="Q5" i="4"/>
  <c r="S6" i="4"/>
  <c r="V6" i="4" s="1"/>
  <c r="Q7" i="4"/>
  <c r="S8" i="4"/>
  <c r="V8" i="4" s="1"/>
  <c r="Q9" i="4"/>
  <c r="S10" i="4"/>
  <c r="V10" i="4" s="1"/>
  <c r="Q11" i="4"/>
  <c r="S12" i="4"/>
  <c r="V12" i="4" s="1"/>
  <c r="W11" i="4"/>
  <c r="R3" i="4"/>
  <c r="X5" i="4"/>
  <c r="X7" i="4"/>
  <c r="R9" i="4"/>
  <c r="P10" i="4"/>
  <c r="R11" i="4"/>
  <c r="X11" i="4"/>
  <c r="S3" i="4"/>
  <c r="V3" i="4" s="1"/>
  <c r="Q4" i="4"/>
  <c r="W4" i="4"/>
  <c r="S5" i="4"/>
  <c r="V5" i="4" s="1"/>
  <c r="Q6" i="4"/>
  <c r="W6" i="4"/>
  <c r="S7" i="4"/>
  <c r="V7" i="4" s="1"/>
  <c r="Q8" i="4"/>
  <c r="W8" i="4"/>
  <c r="S9" i="4"/>
  <c r="V9" i="4" s="1"/>
  <c r="W10" i="4"/>
  <c r="Q12" i="4"/>
  <c r="W12" i="4"/>
  <c r="W3" i="4"/>
  <c r="W9" i="4"/>
  <c r="R5" i="4"/>
  <c r="R7" i="4"/>
  <c r="O4" i="3"/>
  <c r="P4" i="3" s="1"/>
  <c r="O5" i="3"/>
  <c r="P5" i="3" s="1"/>
  <c r="R7" i="3"/>
  <c r="R9" i="3"/>
  <c r="R15" i="3"/>
  <c r="R16" i="3"/>
  <c r="R17" i="3"/>
  <c r="R23" i="3"/>
  <c r="R14" i="3"/>
  <c r="R3" i="3"/>
  <c r="O8" i="3"/>
  <c r="P8" i="3" s="1"/>
  <c r="O10" i="3"/>
  <c r="P10" i="3" s="1"/>
  <c r="R11" i="3"/>
  <c r="R12" i="3"/>
  <c r="R13" i="3"/>
  <c r="O18" i="3"/>
  <c r="P18" i="3" s="1"/>
  <c r="R19" i="3"/>
  <c r="R20" i="3"/>
  <c r="R21" i="3"/>
  <c r="O26" i="3"/>
  <c r="P26" i="3" s="1"/>
  <c r="X3" i="3"/>
  <c r="S3" i="3"/>
  <c r="U3" i="3" s="1"/>
  <c r="W3" i="3"/>
  <c r="V3" i="3"/>
  <c r="X10" i="3"/>
  <c r="S10" i="3"/>
  <c r="U10" i="3" s="1"/>
  <c r="W10" i="3"/>
  <c r="V10" i="3"/>
  <c r="X14" i="3"/>
  <c r="S14" i="3"/>
  <c r="U14" i="3" s="1"/>
  <c r="W14" i="3"/>
  <c r="V14" i="3"/>
  <c r="X18" i="3"/>
  <c r="S18" i="3"/>
  <c r="U18" i="3" s="1"/>
  <c r="W18" i="3"/>
  <c r="V18" i="3"/>
  <c r="X4" i="3"/>
  <c r="S4" i="3"/>
  <c r="U4" i="3" s="1"/>
  <c r="W4" i="3"/>
  <c r="V4" i="3"/>
  <c r="X19" i="3"/>
  <c r="S19" i="3"/>
  <c r="U19" i="3" s="1"/>
  <c r="W19" i="3"/>
  <c r="V19" i="3"/>
  <c r="X23" i="3"/>
  <c r="S23" i="3"/>
  <c r="U23" i="3" s="1"/>
  <c r="W23" i="3"/>
  <c r="V23" i="3"/>
  <c r="X8" i="3"/>
  <c r="S8" i="3"/>
  <c r="U8" i="3" s="1"/>
  <c r="W8" i="3"/>
  <c r="V8" i="3"/>
  <c r="X11" i="3"/>
  <c r="S11" i="3"/>
  <c r="U11" i="3" s="1"/>
  <c r="W11" i="3"/>
  <c r="V11" i="3"/>
  <c r="X15" i="3"/>
  <c r="S15" i="3"/>
  <c r="U15" i="3" s="1"/>
  <c r="W15" i="3"/>
  <c r="V15" i="3"/>
  <c r="X27" i="3"/>
  <c r="S27" i="3"/>
  <c r="U27" i="3" s="1"/>
  <c r="W27" i="3"/>
  <c r="V27" i="3"/>
  <c r="X5" i="3"/>
  <c r="S5" i="3"/>
  <c r="U5" i="3" s="1"/>
  <c r="W5" i="3"/>
  <c r="V5" i="3"/>
  <c r="X12" i="3"/>
  <c r="S12" i="3"/>
  <c r="U12" i="3" s="1"/>
  <c r="W12" i="3"/>
  <c r="V12" i="3"/>
  <c r="X16" i="3"/>
  <c r="S16" i="3"/>
  <c r="U16" i="3" s="1"/>
  <c r="W16" i="3"/>
  <c r="V16" i="3"/>
  <c r="X20" i="3"/>
  <c r="S20" i="3"/>
  <c r="U20" i="3" s="1"/>
  <c r="W20" i="3"/>
  <c r="V20" i="3"/>
  <c r="X24" i="3"/>
  <c r="S24" i="3"/>
  <c r="U24" i="3" s="1"/>
  <c r="W24" i="3"/>
  <c r="V24" i="3"/>
  <c r="X28" i="3"/>
  <c r="S28" i="3"/>
  <c r="U28" i="3" s="1"/>
  <c r="W28" i="3"/>
  <c r="V28" i="3"/>
  <c r="X7" i="3"/>
  <c r="S7" i="3"/>
  <c r="U7" i="3" s="1"/>
  <c r="W7" i="3"/>
  <c r="V7" i="3"/>
  <c r="X22" i="3"/>
  <c r="S22" i="3"/>
  <c r="U22" i="3" s="1"/>
  <c r="W22" i="3"/>
  <c r="V22" i="3"/>
  <c r="X26" i="3"/>
  <c r="S26" i="3"/>
  <c r="U26" i="3" s="1"/>
  <c r="W26" i="3"/>
  <c r="V26" i="3"/>
  <c r="X6" i="3"/>
  <c r="S6" i="3"/>
  <c r="U6" i="3" s="1"/>
  <c r="W6" i="3"/>
  <c r="V6" i="3"/>
  <c r="X9" i="3"/>
  <c r="S9" i="3"/>
  <c r="U9" i="3" s="1"/>
  <c r="W9" i="3"/>
  <c r="V9" i="3"/>
  <c r="X13" i="3"/>
  <c r="S13" i="3"/>
  <c r="U13" i="3" s="1"/>
  <c r="W13" i="3"/>
  <c r="V13" i="3"/>
  <c r="X17" i="3"/>
  <c r="S17" i="3"/>
  <c r="U17" i="3" s="1"/>
  <c r="W17" i="3"/>
  <c r="V17" i="3"/>
  <c r="X21" i="3"/>
  <c r="S21" i="3"/>
  <c r="U21" i="3" s="1"/>
  <c r="W21" i="3"/>
  <c r="V21" i="3"/>
  <c r="X25" i="3"/>
  <c r="S25" i="3"/>
  <c r="U25" i="3" s="1"/>
  <c r="W25" i="3"/>
  <c r="V25" i="3"/>
  <c r="X29" i="3"/>
  <c r="S29" i="3"/>
  <c r="U29" i="3" s="1"/>
  <c r="W29" i="3"/>
  <c r="V29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R24" i="3"/>
  <c r="R25" i="3"/>
  <c r="R26" i="3"/>
  <c r="R27" i="3"/>
  <c r="R28" i="3"/>
  <c r="R29" i="3"/>
  <c r="X112" i="2"/>
  <c r="S112" i="2"/>
  <c r="T112" i="2" s="1"/>
  <c r="W110" i="2"/>
  <c r="T106" i="2"/>
  <c r="T105" i="2"/>
  <c r="X104" i="2"/>
  <c r="S104" i="2"/>
  <c r="T104" i="2" s="1"/>
  <c r="W102" i="2"/>
  <c r="R98" i="2"/>
  <c r="T98" i="2"/>
  <c r="T97" i="2"/>
  <c r="X96" i="2"/>
  <c r="S96" i="2"/>
  <c r="T96" i="2" s="1"/>
  <c r="W94" i="2"/>
  <c r="T90" i="2"/>
  <c r="T89" i="2"/>
  <c r="X88" i="2"/>
  <c r="S88" i="2"/>
  <c r="T88" i="2" s="1"/>
  <c r="W82" i="2"/>
  <c r="V82" i="2"/>
  <c r="N80" i="2"/>
  <c r="W78" i="2"/>
  <c r="V78" i="2"/>
  <c r="N76" i="2"/>
  <c r="P76" i="2" s="1"/>
  <c r="T74" i="2"/>
  <c r="X63" i="2"/>
  <c r="W61" i="2"/>
  <c r="R61" i="2"/>
  <c r="N61" i="2"/>
  <c r="V53" i="2"/>
  <c r="X53" i="2"/>
  <c r="W52" i="2"/>
  <c r="V47" i="2"/>
  <c r="X47" i="2"/>
  <c r="Q29" i="2"/>
  <c r="R29" i="2"/>
  <c r="N29" i="2"/>
  <c r="S26" i="2"/>
  <c r="T26" i="2" s="1"/>
  <c r="V26" i="2"/>
  <c r="X26" i="2"/>
  <c r="U13" i="2"/>
  <c r="S13" i="2"/>
  <c r="T13" i="2" s="1"/>
  <c r="X13" i="2"/>
  <c r="U5" i="2"/>
  <c r="S5" i="2"/>
  <c r="T5" i="2" s="1"/>
  <c r="X5" i="2"/>
  <c r="V112" i="2"/>
  <c r="U110" i="2"/>
  <c r="N106" i="2"/>
  <c r="O106" i="2" s="1"/>
  <c r="P106" i="2" s="1"/>
  <c r="X105" i="2"/>
  <c r="V104" i="2"/>
  <c r="U102" i="2"/>
  <c r="N98" i="2"/>
  <c r="X97" i="2"/>
  <c r="V96" i="2"/>
  <c r="U94" i="2"/>
  <c r="N90" i="2"/>
  <c r="X89" i="2"/>
  <c r="V88" i="2"/>
  <c r="R84" i="2"/>
  <c r="T82" i="2"/>
  <c r="Q82" i="2"/>
  <c r="T78" i="2"/>
  <c r="Q78" i="2"/>
  <c r="W73" i="2"/>
  <c r="W70" i="2"/>
  <c r="Q70" i="2"/>
  <c r="R70" i="2"/>
  <c r="U68" i="2"/>
  <c r="V68" i="2"/>
  <c r="W68" i="2"/>
  <c r="W67" i="2"/>
  <c r="U67" i="2"/>
  <c r="V67" i="2"/>
  <c r="V66" i="2"/>
  <c r="Q65" i="2"/>
  <c r="N65" i="2"/>
  <c r="T63" i="2"/>
  <c r="X61" i="2"/>
  <c r="U56" i="2"/>
  <c r="S56" i="2"/>
  <c r="T56" i="2" s="1"/>
  <c r="X56" i="2"/>
  <c r="V56" i="2"/>
  <c r="W56" i="2"/>
  <c r="S53" i="2"/>
  <c r="T53" i="2" s="1"/>
  <c r="U50" i="2"/>
  <c r="W50" i="2"/>
  <c r="S50" i="2"/>
  <c r="T50" i="2" s="1"/>
  <c r="S47" i="2"/>
  <c r="T47" i="2" s="1"/>
  <c r="Q46" i="2"/>
  <c r="N46" i="2"/>
  <c r="P46" i="2" s="1"/>
  <c r="R46" i="2"/>
  <c r="W46" i="2"/>
  <c r="X34" i="2"/>
  <c r="S34" i="2"/>
  <c r="T34" i="2" s="1"/>
  <c r="V30" i="2"/>
  <c r="N30" i="2"/>
  <c r="R30" i="2"/>
  <c r="X108" i="2"/>
  <c r="S108" i="2"/>
  <c r="T108" i="2" s="1"/>
  <c r="X100" i="2"/>
  <c r="S100" i="2"/>
  <c r="T100" i="2" s="1"/>
  <c r="X92" i="2"/>
  <c r="S92" i="2"/>
  <c r="T92" i="2" s="1"/>
  <c r="U87" i="2"/>
  <c r="W87" i="2"/>
  <c r="X86" i="2"/>
  <c r="S86" i="2"/>
  <c r="T86" i="2" s="1"/>
  <c r="U85" i="2"/>
  <c r="W85" i="2"/>
  <c r="W74" i="2"/>
  <c r="U74" i="2"/>
  <c r="V74" i="2"/>
  <c r="N67" i="2"/>
  <c r="Q67" i="2"/>
  <c r="R67" i="2"/>
  <c r="W63" i="2"/>
  <c r="R63" i="2"/>
  <c r="U63" i="2"/>
  <c r="W57" i="2"/>
  <c r="R57" i="2"/>
  <c r="Q48" i="2"/>
  <c r="R48" i="2"/>
  <c r="N48" i="2"/>
  <c r="O48" i="2" s="1"/>
  <c r="Q21" i="2"/>
  <c r="R21" i="2"/>
  <c r="N21" i="2"/>
  <c r="P21" i="2" s="1"/>
  <c r="U17" i="2"/>
  <c r="X17" i="2"/>
  <c r="S17" i="2"/>
  <c r="T17" i="2" s="1"/>
  <c r="U9" i="2"/>
  <c r="X9" i="2"/>
  <c r="S9" i="2"/>
  <c r="T9" i="2" s="1"/>
  <c r="N110" i="2"/>
  <c r="O110" i="2" s="1"/>
  <c r="P110" i="2" s="1"/>
  <c r="X109" i="2"/>
  <c r="V108" i="2"/>
  <c r="U106" i="2"/>
  <c r="N102" i="2"/>
  <c r="X101" i="2"/>
  <c r="V100" i="2"/>
  <c r="U98" i="2"/>
  <c r="N94" i="2"/>
  <c r="X93" i="2"/>
  <c r="V92" i="2"/>
  <c r="U90" i="2"/>
  <c r="S87" i="2"/>
  <c r="T87" i="2" s="1"/>
  <c r="V86" i="2"/>
  <c r="X85" i="2"/>
  <c r="W84" i="2"/>
  <c r="V84" i="2"/>
  <c r="U83" i="2"/>
  <c r="S83" i="2"/>
  <c r="T83" i="2" s="1"/>
  <c r="N82" i="2"/>
  <c r="U81" i="2"/>
  <c r="X80" i="2"/>
  <c r="S80" i="2"/>
  <c r="T80" i="2" s="1"/>
  <c r="U79" i="2"/>
  <c r="W79" i="2"/>
  <c r="N78" i="2"/>
  <c r="O78" i="2" s="1"/>
  <c r="U77" i="2"/>
  <c r="X76" i="2"/>
  <c r="S76" i="2"/>
  <c r="T76" i="2" s="1"/>
  <c r="U75" i="2"/>
  <c r="W75" i="2"/>
  <c r="N74" i="2"/>
  <c r="Q74" i="2"/>
  <c r="U72" i="2"/>
  <c r="V72" i="2"/>
  <c r="N71" i="2"/>
  <c r="R71" i="2"/>
  <c r="R66" i="2"/>
  <c r="R65" i="2"/>
  <c r="Q64" i="2"/>
  <c r="R64" i="2"/>
  <c r="N64" i="2"/>
  <c r="P64" i="2" s="1"/>
  <c r="U60" i="2"/>
  <c r="V60" i="2"/>
  <c r="S60" i="2"/>
  <c r="T60" i="2" s="1"/>
  <c r="X60" i="2"/>
  <c r="W60" i="2"/>
  <c r="X57" i="2"/>
  <c r="Q49" i="2"/>
  <c r="N49" i="2"/>
  <c r="R49" i="2"/>
  <c r="X42" i="2"/>
  <c r="S42" i="2"/>
  <c r="T42" i="2" s="1"/>
  <c r="V38" i="2"/>
  <c r="N38" i="2"/>
  <c r="P38" i="2" s="1"/>
  <c r="R38" i="2"/>
  <c r="N22" i="2"/>
  <c r="R22" i="2"/>
  <c r="X22" i="2"/>
  <c r="Q41" i="2"/>
  <c r="R41" i="2"/>
  <c r="S39" i="2"/>
  <c r="T39" i="2" s="1"/>
  <c r="W39" i="2"/>
  <c r="Q33" i="2"/>
  <c r="R33" i="2"/>
  <c r="S31" i="2"/>
  <c r="T31" i="2" s="1"/>
  <c r="W31" i="2"/>
  <c r="Q27" i="2"/>
  <c r="R27" i="2"/>
  <c r="V24" i="2"/>
  <c r="S24" i="2"/>
  <c r="T24" i="2" s="1"/>
  <c r="Q19" i="2"/>
  <c r="R19" i="2"/>
  <c r="Q15" i="2"/>
  <c r="R15" i="2"/>
  <c r="Q11" i="2"/>
  <c r="R11" i="2"/>
  <c r="Q7" i="2"/>
  <c r="R7" i="2"/>
  <c r="W112" i="2"/>
  <c r="W108" i="2"/>
  <c r="W104" i="2"/>
  <c r="W100" i="2"/>
  <c r="W96" i="2"/>
  <c r="W92" i="2"/>
  <c r="W88" i="2"/>
  <c r="W86" i="2"/>
  <c r="X84" i="2"/>
  <c r="X82" i="2"/>
  <c r="W80" i="2"/>
  <c r="X78" i="2"/>
  <c r="W76" i="2"/>
  <c r="X74" i="2"/>
  <c r="T70" i="2"/>
  <c r="U70" i="2"/>
  <c r="T61" i="2"/>
  <c r="V61" i="2"/>
  <c r="T57" i="2"/>
  <c r="V57" i="2"/>
  <c r="W47" i="2"/>
  <c r="S46" i="2"/>
  <c r="T46" i="2" s="1"/>
  <c r="X46" i="2"/>
  <c r="V46" i="2"/>
  <c r="V42" i="2"/>
  <c r="R39" i="2"/>
  <c r="S38" i="2"/>
  <c r="T38" i="2" s="1"/>
  <c r="X38" i="2"/>
  <c r="V34" i="2"/>
  <c r="N34" i="2"/>
  <c r="R31" i="2"/>
  <c r="S30" i="2"/>
  <c r="T30" i="2" s="1"/>
  <c r="X30" i="2"/>
  <c r="N28" i="2"/>
  <c r="Q25" i="2"/>
  <c r="R25" i="2"/>
  <c r="R24" i="2"/>
  <c r="S22" i="2"/>
  <c r="T22" i="2" s="1"/>
  <c r="V22" i="2"/>
  <c r="N14" i="2"/>
  <c r="P14" i="2" s="1"/>
  <c r="N6" i="2"/>
  <c r="U73" i="2"/>
  <c r="U66" i="2"/>
  <c r="V63" i="2"/>
  <c r="W53" i="2"/>
  <c r="R53" i="2"/>
  <c r="N53" i="2"/>
  <c r="U52" i="2"/>
  <c r="V52" i="2"/>
  <c r="S52" i="2"/>
  <c r="T52" i="2" s="1"/>
  <c r="X52" i="2"/>
  <c r="Q45" i="2"/>
  <c r="R45" i="2"/>
  <c r="N44" i="2"/>
  <c r="S43" i="2"/>
  <c r="T43" i="2" s="1"/>
  <c r="W43" i="2"/>
  <c r="N41" i="2"/>
  <c r="Q37" i="2"/>
  <c r="R37" i="2"/>
  <c r="N36" i="2"/>
  <c r="P36" i="2" s="1"/>
  <c r="S35" i="2"/>
  <c r="T35" i="2" s="1"/>
  <c r="W35" i="2"/>
  <c r="N33" i="2"/>
  <c r="P33" i="2" s="1"/>
  <c r="V28" i="2"/>
  <c r="S28" i="2"/>
  <c r="T28" i="2" s="1"/>
  <c r="N27" i="2"/>
  <c r="Q23" i="2"/>
  <c r="R23" i="2"/>
  <c r="V20" i="2"/>
  <c r="S20" i="2"/>
  <c r="T20" i="2" s="1"/>
  <c r="N19" i="2"/>
  <c r="P19" i="2" s="1"/>
  <c r="X18" i="2"/>
  <c r="V18" i="2"/>
  <c r="N15" i="2"/>
  <c r="V14" i="2"/>
  <c r="N11" i="2"/>
  <c r="O11" i="2" s="1"/>
  <c r="X10" i="2"/>
  <c r="V10" i="2"/>
  <c r="N7" i="2"/>
  <c r="O7" i="2" s="1"/>
  <c r="V6" i="2"/>
  <c r="Q60" i="2"/>
  <c r="Q57" i="2"/>
  <c r="Q52" i="2"/>
  <c r="Q47" i="2"/>
  <c r="Q43" i="2"/>
  <c r="Q35" i="2"/>
  <c r="T33" i="2"/>
  <c r="Q17" i="2"/>
  <c r="U15" i="2"/>
  <c r="Q9" i="2"/>
  <c r="U7" i="2"/>
  <c r="W65" i="2"/>
  <c r="U64" i="2"/>
  <c r="Q63" i="2"/>
  <c r="V62" i="2"/>
  <c r="Q61" i="2"/>
  <c r="N60" i="2"/>
  <c r="X59" i="2"/>
  <c r="U58" i="2"/>
  <c r="N57" i="2"/>
  <c r="Q56" i="2"/>
  <c r="W55" i="2"/>
  <c r="W54" i="2"/>
  <c r="Q53" i="2"/>
  <c r="N52" i="2"/>
  <c r="X51" i="2"/>
  <c r="U49" i="2"/>
  <c r="R47" i="2"/>
  <c r="T45" i="2"/>
  <c r="N43" i="2"/>
  <c r="V40" i="2"/>
  <c r="Q39" i="2"/>
  <c r="T37" i="2"/>
  <c r="N35" i="2"/>
  <c r="Q31" i="2"/>
  <c r="Q13" i="2"/>
  <c r="Q5" i="2"/>
  <c r="U111" i="2"/>
  <c r="V111" i="2"/>
  <c r="U107" i="2"/>
  <c r="V107" i="2"/>
  <c r="O104" i="2"/>
  <c r="P104" i="2"/>
  <c r="U103" i="2"/>
  <c r="V103" i="2"/>
  <c r="O100" i="2"/>
  <c r="P100" i="2"/>
  <c r="U99" i="2"/>
  <c r="V99" i="2"/>
  <c r="O96" i="2"/>
  <c r="P96" i="2"/>
  <c r="U95" i="2"/>
  <c r="V95" i="2"/>
  <c r="O92" i="2"/>
  <c r="P92" i="2"/>
  <c r="U91" i="2"/>
  <c r="V91" i="2"/>
  <c r="O88" i="2"/>
  <c r="P88" i="2"/>
  <c r="O69" i="2"/>
  <c r="P69" i="2"/>
  <c r="O56" i="2"/>
  <c r="P56" i="2"/>
  <c r="Q54" i="2"/>
  <c r="N54" i="2"/>
  <c r="P27" i="2"/>
  <c r="O27" i="2"/>
  <c r="P23" i="2"/>
  <c r="O23" i="2"/>
  <c r="O19" i="2"/>
  <c r="O12" i="2"/>
  <c r="P12" i="2"/>
  <c r="O4" i="2"/>
  <c r="P4" i="2"/>
  <c r="W111" i="2"/>
  <c r="V110" i="2"/>
  <c r="Q110" i="2"/>
  <c r="X110" i="2"/>
  <c r="Q109" i="2"/>
  <c r="N109" i="2"/>
  <c r="O109" i="2" s="1"/>
  <c r="P109" i="2" s="1"/>
  <c r="R109" i="2"/>
  <c r="W107" i="2"/>
  <c r="V106" i="2"/>
  <c r="Q106" i="2"/>
  <c r="X106" i="2"/>
  <c r="Q105" i="2"/>
  <c r="N105" i="2"/>
  <c r="R105" i="2"/>
  <c r="W103" i="2"/>
  <c r="V102" i="2"/>
  <c r="Q102" i="2"/>
  <c r="X102" i="2"/>
  <c r="Q101" i="2"/>
  <c r="N101" i="2"/>
  <c r="R101" i="2"/>
  <c r="W99" i="2"/>
  <c r="V98" i="2"/>
  <c r="Q98" i="2"/>
  <c r="X98" i="2"/>
  <c r="Q97" i="2"/>
  <c r="N97" i="2"/>
  <c r="R97" i="2"/>
  <c r="W95" i="2"/>
  <c r="V94" i="2"/>
  <c r="Q94" i="2"/>
  <c r="X94" i="2"/>
  <c r="Q93" i="2"/>
  <c r="N93" i="2"/>
  <c r="R93" i="2"/>
  <c r="W91" i="2"/>
  <c r="V90" i="2"/>
  <c r="Q90" i="2"/>
  <c r="X90" i="2"/>
  <c r="Q89" i="2"/>
  <c r="N89" i="2"/>
  <c r="R89" i="2"/>
  <c r="O86" i="2"/>
  <c r="P86" i="2"/>
  <c r="O84" i="2"/>
  <c r="P84" i="2"/>
  <c r="W71" i="2"/>
  <c r="X71" i="2"/>
  <c r="T71" i="2"/>
  <c r="U71" i="2"/>
  <c r="O60" i="2"/>
  <c r="P60" i="2"/>
  <c r="Q58" i="2"/>
  <c r="N58" i="2"/>
  <c r="U109" i="2"/>
  <c r="V109" i="2"/>
  <c r="U105" i="2"/>
  <c r="V105" i="2"/>
  <c r="O102" i="2"/>
  <c r="P102" i="2"/>
  <c r="U101" i="2"/>
  <c r="V101" i="2"/>
  <c r="O98" i="2"/>
  <c r="P98" i="2"/>
  <c r="U97" i="2"/>
  <c r="V97" i="2"/>
  <c r="O94" i="2"/>
  <c r="P94" i="2"/>
  <c r="U93" i="2"/>
  <c r="V93" i="2"/>
  <c r="O90" i="2"/>
  <c r="P90" i="2"/>
  <c r="U89" i="2"/>
  <c r="V89" i="2"/>
  <c r="Q87" i="2"/>
  <c r="N87" i="2"/>
  <c r="R87" i="2"/>
  <c r="Q85" i="2"/>
  <c r="N85" i="2"/>
  <c r="R85" i="2"/>
  <c r="O82" i="2"/>
  <c r="P82" i="2"/>
  <c r="O80" i="2"/>
  <c r="P80" i="2"/>
  <c r="P78" i="2"/>
  <c r="O76" i="2"/>
  <c r="O74" i="2"/>
  <c r="P74" i="2"/>
  <c r="O71" i="2"/>
  <c r="P71" i="2"/>
  <c r="O67" i="2"/>
  <c r="P67" i="2"/>
  <c r="O64" i="2"/>
  <c r="Q62" i="2"/>
  <c r="N62" i="2"/>
  <c r="R54" i="2"/>
  <c r="S111" i="2"/>
  <c r="T111" i="2" s="1"/>
  <c r="Q111" i="2"/>
  <c r="N111" i="2"/>
  <c r="O111" i="2" s="1"/>
  <c r="P111" i="2" s="1"/>
  <c r="R111" i="2"/>
  <c r="W109" i="2"/>
  <c r="S107" i="2"/>
  <c r="T107" i="2" s="1"/>
  <c r="Q107" i="2"/>
  <c r="N107" i="2"/>
  <c r="O107" i="2" s="1"/>
  <c r="P107" i="2" s="1"/>
  <c r="R107" i="2"/>
  <c r="W105" i="2"/>
  <c r="S103" i="2"/>
  <c r="T103" i="2" s="1"/>
  <c r="Q103" i="2"/>
  <c r="N103" i="2"/>
  <c r="R103" i="2"/>
  <c r="W101" i="2"/>
  <c r="S99" i="2"/>
  <c r="T99" i="2" s="1"/>
  <c r="Q99" i="2"/>
  <c r="N99" i="2"/>
  <c r="R99" i="2"/>
  <c r="W97" i="2"/>
  <c r="S95" i="2"/>
  <c r="T95" i="2" s="1"/>
  <c r="Q95" i="2"/>
  <c r="N95" i="2"/>
  <c r="R95" i="2"/>
  <c r="W93" i="2"/>
  <c r="S91" i="2"/>
  <c r="T91" i="2" s="1"/>
  <c r="Q91" i="2"/>
  <c r="N91" i="2"/>
  <c r="R91" i="2"/>
  <c r="W89" i="2"/>
  <c r="Q83" i="2"/>
  <c r="N83" i="2"/>
  <c r="R83" i="2"/>
  <c r="Q81" i="2"/>
  <c r="N81" i="2"/>
  <c r="R81" i="2"/>
  <c r="Q79" i="2"/>
  <c r="N79" i="2"/>
  <c r="R79" i="2"/>
  <c r="Q77" i="2"/>
  <c r="N77" i="2"/>
  <c r="R77" i="2"/>
  <c r="Q75" i="2"/>
  <c r="N75" i="2"/>
  <c r="R75" i="2"/>
  <c r="Q73" i="2"/>
  <c r="N73" i="2"/>
  <c r="R73" i="2"/>
  <c r="W69" i="2"/>
  <c r="X69" i="2"/>
  <c r="U69" i="2"/>
  <c r="T69" i="2"/>
  <c r="Q69" i="2"/>
  <c r="Q66" i="2"/>
  <c r="N66" i="2"/>
  <c r="R58" i="2"/>
  <c r="O52" i="2"/>
  <c r="P52" i="2"/>
  <c r="Q50" i="2"/>
  <c r="N50" i="2"/>
  <c r="S85" i="2"/>
  <c r="T85" i="2" s="1"/>
  <c r="S81" i="2"/>
  <c r="T81" i="2" s="1"/>
  <c r="S79" i="2"/>
  <c r="T79" i="2" s="1"/>
  <c r="S75" i="2"/>
  <c r="T75" i="2" s="1"/>
  <c r="S73" i="2"/>
  <c r="T73" i="2" s="1"/>
  <c r="O46" i="2"/>
  <c r="P45" i="2"/>
  <c r="O45" i="2"/>
  <c r="O44" i="2"/>
  <c r="P44" i="2"/>
  <c r="P43" i="2"/>
  <c r="O43" i="2"/>
  <c r="O42" i="2"/>
  <c r="P42" i="2"/>
  <c r="P41" i="2"/>
  <c r="O41" i="2"/>
  <c r="O40" i="2"/>
  <c r="P40" i="2"/>
  <c r="P39" i="2"/>
  <c r="O39" i="2"/>
  <c r="O38" i="2"/>
  <c r="P37" i="2"/>
  <c r="O37" i="2"/>
  <c r="O36" i="2"/>
  <c r="P35" i="2"/>
  <c r="O35" i="2"/>
  <c r="O34" i="2"/>
  <c r="P34" i="2"/>
  <c r="O33" i="2"/>
  <c r="O32" i="2"/>
  <c r="P32" i="2"/>
  <c r="P31" i="2"/>
  <c r="O31" i="2"/>
  <c r="O30" i="2"/>
  <c r="P30" i="2"/>
  <c r="O26" i="2"/>
  <c r="P26" i="2"/>
  <c r="O22" i="2"/>
  <c r="P22" i="2"/>
  <c r="O13" i="2"/>
  <c r="P13" i="2"/>
  <c r="O6" i="2"/>
  <c r="P6" i="2"/>
  <c r="O5" i="2"/>
  <c r="P5" i="2"/>
  <c r="V87" i="2"/>
  <c r="V85" i="2"/>
  <c r="V83" i="2"/>
  <c r="V81" i="2"/>
  <c r="V79" i="2"/>
  <c r="V77" i="2"/>
  <c r="V75" i="2"/>
  <c r="V73" i="2"/>
  <c r="P29" i="2"/>
  <c r="O29" i="2"/>
  <c r="P25" i="2"/>
  <c r="O25" i="2"/>
  <c r="O21" i="2"/>
  <c r="O16" i="2"/>
  <c r="P16" i="2"/>
  <c r="O15" i="2"/>
  <c r="P15" i="2"/>
  <c r="O8" i="2"/>
  <c r="P8" i="2"/>
  <c r="P7" i="2"/>
  <c r="S77" i="2"/>
  <c r="T77" i="2" s="1"/>
  <c r="Q71" i="2"/>
  <c r="N72" i="2"/>
  <c r="N70" i="2"/>
  <c r="N68" i="2"/>
  <c r="N63" i="2"/>
  <c r="N59" i="2"/>
  <c r="N55" i="2"/>
  <c r="N51" i="2"/>
  <c r="N47" i="2"/>
  <c r="O28" i="2"/>
  <c r="P28" i="2"/>
  <c r="O24" i="2"/>
  <c r="P24" i="2"/>
  <c r="O20" i="2"/>
  <c r="P20" i="2"/>
  <c r="O18" i="2"/>
  <c r="P18" i="2"/>
  <c r="O17" i="2"/>
  <c r="P17" i="2"/>
  <c r="O10" i="2"/>
  <c r="P10" i="2"/>
  <c r="O9" i="2"/>
  <c r="P9" i="2"/>
  <c r="U46" i="2"/>
  <c r="W18" i="2"/>
  <c r="T18" i="2"/>
  <c r="Q18" i="2"/>
  <c r="U18" i="2"/>
  <c r="W16" i="2"/>
  <c r="T16" i="2"/>
  <c r="Q16" i="2"/>
  <c r="U16" i="2"/>
  <c r="W14" i="2"/>
  <c r="T14" i="2"/>
  <c r="Q14" i="2"/>
  <c r="U14" i="2"/>
  <c r="W12" i="2"/>
  <c r="T12" i="2"/>
  <c r="Q12" i="2"/>
  <c r="U12" i="2"/>
  <c r="W10" i="2"/>
  <c r="T10" i="2"/>
  <c r="Q10" i="2"/>
  <c r="U10" i="2"/>
  <c r="W8" i="2"/>
  <c r="T8" i="2"/>
  <c r="Q8" i="2"/>
  <c r="U8" i="2"/>
  <c r="W6" i="2"/>
  <c r="T6" i="2"/>
  <c r="Q6" i="2"/>
  <c r="U6" i="2"/>
  <c r="W4" i="2"/>
  <c r="T4" i="2"/>
  <c r="Q4" i="2"/>
  <c r="U4" i="2"/>
  <c r="U45" i="2"/>
  <c r="V45" i="2"/>
  <c r="W44" i="2"/>
  <c r="Q44" i="2"/>
  <c r="U44" i="2"/>
  <c r="U43" i="2"/>
  <c r="V43" i="2"/>
  <c r="W42" i="2"/>
  <c r="Q42" i="2"/>
  <c r="U42" i="2"/>
  <c r="U41" i="2"/>
  <c r="V41" i="2"/>
  <c r="W40" i="2"/>
  <c r="Q40" i="2"/>
  <c r="U40" i="2"/>
  <c r="U39" i="2"/>
  <c r="V39" i="2"/>
  <c r="W38" i="2"/>
  <c r="Q38" i="2"/>
  <c r="U38" i="2"/>
  <c r="U37" i="2"/>
  <c r="V37" i="2"/>
  <c r="W36" i="2"/>
  <c r="Q36" i="2"/>
  <c r="U36" i="2"/>
  <c r="U35" i="2"/>
  <c r="V35" i="2"/>
  <c r="W34" i="2"/>
  <c r="Q34" i="2"/>
  <c r="U34" i="2"/>
  <c r="U33" i="2"/>
  <c r="V33" i="2"/>
  <c r="W32" i="2"/>
  <c r="Q32" i="2"/>
  <c r="U32" i="2"/>
  <c r="U31" i="2"/>
  <c r="V31" i="2"/>
  <c r="W30" i="2"/>
  <c r="Q30" i="2"/>
  <c r="U30" i="2"/>
  <c r="U29" i="2"/>
  <c r="V29" i="2"/>
  <c r="W28" i="2"/>
  <c r="Q28" i="2"/>
  <c r="U28" i="2"/>
  <c r="U27" i="2"/>
  <c r="V27" i="2"/>
  <c r="W26" i="2"/>
  <c r="Q26" i="2"/>
  <c r="U26" i="2"/>
  <c r="U25" i="2"/>
  <c r="V25" i="2"/>
  <c r="W24" i="2"/>
  <c r="Q24" i="2"/>
  <c r="U24" i="2"/>
  <c r="U23" i="2"/>
  <c r="V23" i="2"/>
  <c r="W22" i="2"/>
  <c r="Q22" i="2"/>
  <c r="U22" i="2"/>
  <c r="U21" i="2"/>
  <c r="V21" i="2"/>
  <c r="W20" i="2"/>
  <c r="Q20" i="2"/>
  <c r="U20" i="2"/>
  <c r="R18" i="2"/>
  <c r="R16" i="2"/>
  <c r="R14" i="2"/>
  <c r="R12" i="2"/>
  <c r="R10" i="2"/>
  <c r="R8" i="2"/>
  <c r="R6" i="2"/>
  <c r="R4" i="2"/>
  <c r="V19" i="2"/>
  <c r="V17" i="2"/>
  <c r="V15" i="2"/>
  <c r="V13" i="2"/>
  <c r="V11" i="2"/>
  <c r="V9" i="2"/>
  <c r="V7" i="2"/>
  <c r="V5" i="2"/>
  <c r="N149" i="1"/>
  <c r="M149" i="1"/>
  <c r="K149" i="1"/>
  <c r="N148" i="1"/>
  <c r="M148" i="1"/>
  <c r="K148" i="1"/>
  <c r="N147" i="1"/>
  <c r="M147" i="1"/>
  <c r="K147" i="1"/>
  <c r="N146" i="1"/>
  <c r="M146" i="1"/>
  <c r="K146" i="1"/>
  <c r="N145" i="1"/>
  <c r="M145" i="1"/>
  <c r="K145" i="1"/>
  <c r="T145" i="1" s="1"/>
  <c r="N144" i="1"/>
  <c r="M144" i="1"/>
  <c r="K144" i="1"/>
  <c r="N143" i="1"/>
  <c r="M143" i="1"/>
  <c r="K143" i="1"/>
  <c r="N142" i="1"/>
  <c r="M142" i="1"/>
  <c r="K142" i="1"/>
  <c r="N141" i="1"/>
  <c r="M141" i="1"/>
  <c r="K141" i="1"/>
  <c r="N140" i="1"/>
  <c r="M140" i="1"/>
  <c r="K140" i="1"/>
  <c r="N139" i="1"/>
  <c r="M139" i="1"/>
  <c r="K139" i="1"/>
  <c r="N138" i="1"/>
  <c r="M138" i="1"/>
  <c r="K138" i="1"/>
  <c r="N137" i="1"/>
  <c r="M137" i="1"/>
  <c r="K137" i="1"/>
  <c r="T137" i="1" s="1"/>
  <c r="N136" i="1"/>
  <c r="M136" i="1"/>
  <c r="K136" i="1"/>
  <c r="N135" i="1"/>
  <c r="M135" i="1"/>
  <c r="K135" i="1"/>
  <c r="T135" i="1" s="1"/>
  <c r="N134" i="1"/>
  <c r="M134" i="1"/>
  <c r="K134" i="1"/>
  <c r="N133" i="1"/>
  <c r="M133" i="1"/>
  <c r="K133" i="1"/>
  <c r="T133" i="1" s="1"/>
  <c r="N132" i="1"/>
  <c r="M132" i="1"/>
  <c r="K132" i="1"/>
  <c r="N131" i="1"/>
  <c r="M131" i="1"/>
  <c r="K131" i="1"/>
  <c r="T131" i="1" s="1"/>
  <c r="N130" i="1"/>
  <c r="M130" i="1"/>
  <c r="K130" i="1"/>
  <c r="N129" i="1"/>
  <c r="M129" i="1"/>
  <c r="K129" i="1"/>
  <c r="N128" i="1"/>
  <c r="M128" i="1"/>
  <c r="K128" i="1"/>
  <c r="N127" i="1"/>
  <c r="M127" i="1"/>
  <c r="K127" i="1"/>
  <c r="N126" i="1"/>
  <c r="M126" i="1"/>
  <c r="K126" i="1"/>
  <c r="N125" i="1"/>
  <c r="M125" i="1"/>
  <c r="K125" i="1"/>
  <c r="N124" i="1"/>
  <c r="M124" i="1"/>
  <c r="K124" i="1"/>
  <c r="N123" i="1"/>
  <c r="M123" i="1"/>
  <c r="K123" i="1"/>
  <c r="T123" i="1" s="1"/>
  <c r="N122" i="1"/>
  <c r="M122" i="1"/>
  <c r="K122" i="1"/>
  <c r="N121" i="1"/>
  <c r="M121" i="1"/>
  <c r="K121" i="1"/>
  <c r="N120" i="1"/>
  <c r="M120" i="1"/>
  <c r="K120" i="1"/>
  <c r="N119" i="1"/>
  <c r="M119" i="1"/>
  <c r="K119" i="1"/>
  <c r="N118" i="1"/>
  <c r="M118" i="1"/>
  <c r="K118" i="1"/>
  <c r="N117" i="1"/>
  <c r="M117" i="1"/>
  <c r="K117" i="1"/>
  <c r="T117" i="1" s="1"/>
  <c r="N116" i="1"/>
  <c r="M116" i="1"/>
  <c r="K116" i="1"/>
  <c r="N115" i="1"/>
  <c r="M115" i="1"/>
  <c r="K115" i="1"/>
  <c r="N114" i="1"/>
  <c r="M114" i="1"/>
  <c r="K114" i="1"/>
  <c r="N113" i="1"/>
  <c r="M113" i="1"/>
  <c r="K113" i="1"/>
  <c r="N112" i="1"/>
  <c r="M112" i="1"/>
  <c r="K112" i="1"/>
  <c r="N111" i="1"/>
  <c r="M111" i="1"/>
  <c r="K111" i="1"/>
  <c r="N110" i="1"/>
  <c r="M110" i="1"/>
  <c r="K110" i="1"/>
  <c r="N109" i="1"/>
  <c r="M109" i="1"/>
  <c r="K109" i="1"/>
  <c r="N108" i="1"/>
  <c r="M108" i="1"/>
  <c r="K108" i="1"/>
  <c r="N107" i="1"/>
  <c r="M107" i="1"/>
  <c r="K107" i="1"/>
  <c r="N106" i="1"/>
  <c r="M106" i="1"/>
  <c r="K106" i="1"/>
  <c r="N102" i="1"/>
  <c r="M102" i="1"/>
  <c r="K102" i="1"/>
  <c r="N101" i="1"/>
  <c r="M101" i="1"/>
  <c r="K101" i="1"/>
  <c r="N100" i="1"/>
  <c r="M100" i="1"/>
  <c r="K100" i="1"/>
  <c r="N99" i="1"/>
  <c r="M99" i="1"/>
  <c r="K99" i="1"/>
  <c r="N98" i="1"/>
  <c r="M98" i="1"/>
  <c r="K98" i="1"/>
  <c r="E98" i="1"/>
  <c r="E99" i="1" s="1"/>
  <c r="E100" i="1" s="1"/>
  <c r="N97" i="1"/>
  <c r="M97" i="1"/>
  <c r="K97" i="1"/>
  <c r="N96" i="1"/>
  <c r="M96" i="1"/>
  <c r="K96" i="1"/>
  <c r="N95" i="1"/>
  <c r="M95" i="1"/>
  <c r="K95" i="1"/>
  <c r="N94" i="1"/>
  <c r="M94" i="1"/>
  <c r="K94" i="1"/>
  <c r="N93" i="1"/>
  <c r="M93" i="1"/>
  <c r="K93" i="1"/>
  <c r="N92" i="1"/>
  <c r="M92" i="1"/>
  <c r="K92" i="1"/>
  <c r="E92" i="1"/>
  <c r="E93" i="1" s="1"/>
  <c r="N91" i="1"/>
  <c r="M91" i="1"/>
  <c r="K91" i="1"/>
  <c r="T91" i="1" s="1"/>
  <c r="N90" i="1"/>
  <c r="M90" i="1"/>
  <c r="K90" i="1"/>
  <c r="N89" i="1"/>
  <c r="M89" i="1"/>
  <c r="K89" i="1"/>
  <c r="N88" i="1"/>
  <c r="M88" i="1"/>
  <c r="K88" i="1"/>
  <c r="N87" i="1"/>
  <c r="M87" i="1"/>
  <c r="K87" i="1"/>
  <c r="N86" i="1"/>
  <c r="M86" i="1"/>
  <c r="K86" i="1"/>
  <c r="E86" i="1"/>
  <c r="N85" i="1"/>
  <c r="M85" i="1"/>
  <c r="K85" i="1"/>
  <c r="N84" i="1"/>
  <c r="M84" i="1"/>
  <c r="K84" i="1"/>
  <c r="N83" i="1"/>
  <c r="M83" i="1"/>
  <c r="K83" i="1"/>
  <c r="N82" i="1"/>
  <c r="M82" i="1"/>
  <c r="K82" i="1"/>
  <c r="N81" i="1"/>
  <c r="M81" i="1"/>
  <c r="K81" i="1"/>
  <c r="N80" i="1"/>
  <c r="M80" i="1"/>
  <c r="K80" i="1"/>
  <c r="E80" i="1"/>
  <c r="E81" i="1" s="1"/>
  <c r="E82" i="1" s="1"/>
  <c r="E83" i="1" s="1"/>
  <c r="E84" i="1" s="1"/>
  <c r="N79" i="1"/>
  <c r="M79" i="1"/>
  <c r="K79" i="1"/>
  <c r="N78" i="1"/>
  <c r="M78" i="1"/>
  <c r="K78" i="1"/>
  <c r="N77" i="1"/>
  <c r="M77" i="1"/>
  <c r="K77" i="1"/>
  <c r="N76" i="1"/>
  <c r="M76" i="1"/>
  <c r="K76" i="1"/>
  <c r="N75" i="1"/>
  <c r="M75" i="1"/>
  <c r="K75" i="1"/>
  <c r="N74" i="1"/>
  <c r="M74" i="1"/>
  <c r="K74" i="1"/>
  <c r="E74" i="1"/>
  <c r="E75" i="1" s="1"/>
  <c r="E76" i="1" s="1"/>
  <c r="N73" i="1"/>
  <c r="M73" i="1"/>
  <c r="K73" i="1"/>
  <c r="T73" i="1" s="1"/>
  <c r="N72" i="1"/>
  <c r="M72" i="1"/>
  <c r="K72" i="1"/>
  <c r="N71" i="1"/>
  <c r="M71" i="1"/>
  <c r="K71" i="1"/>
  <c r="N70" i="1"/>
  <c r="M70" i="1"/>
  <c r="K70" i="1"/>
  <c r="N69" i="1"/>
  <c r="M69" i="1"/>
  <c r="K69" i="1"/>
  <c r="N68" i="1"/>
  <c r="M68" i="1"/>
  <c r="K68" i="1"/>
  <c r="E68" i="1"/>
  <c r="E69" i="1" s="1"/>
  <c r="N67" i="1"/>
  <c r="M67" i="1"/>
  <c r="K67" i="1"/>
  <c r="N66" i="1"/>
  <c r="M66" i="1"/>
  <c r="K66" i="1"/>
  <c r="N65" i="1"/>
  <c r="M65" i="1"/>
  <c r="K65" i="1"/>
  <c r="N64" i="1"/>
  <c r="M64" i="1"/>
  <c r="K64" i="1"/>
  <c r="N63" i="1"/>
  <c r="M63" i="1"/>
  <c r="K63" i="1"/>
  <c r="N62" i="1"/>
  <c r="M62" i="1"/>
  <c r="K62" i="1"/>
  <c r="E62" i="1"/>
  <c r="E63" i="1" s="1"/>
  <c r="E64" i="1" s="1"/>
  <c r="E65" i="1" s="1"/>
  <c r="N61" i="1"/>
  <c r="M61" i="1"/>
  <c r="K61" i="1"/>
  <c r="N56" i="1"/>
  <c r="M56" i="1"/>
  <c r="K56" i="1"/>
  <c r="N55" i="1"/>
  <c r="M55" i="1"/>
  <c r="K55" i="1"/>
  <c r="N54" i="1"/>
  <c r="M54" i="1"/>
  <c r="K54" i="1"/>
  <c r="N53" i="1"/>
  <c r="M53" i="1"/>
  <c r="K53" i="1"/>
  <c r="N52" i="1"/>
  <c r="M52" i="1"/>
  <c r="K52" i="1"/>
  <c r="E52" i="1"/>
  <c r="E53" i="1" s="1"/>
  <c r="E54" i="1" s="1"/>
  <c r="E55" i="1" s="1"/>
  <c r="N51" i="1"/>
  <c r="M51" i="1"/>
  <c r="K51" i="1"/>
  <c r="N50" i="1"/>
  <c r="M50" i="1"/>
  <c r="K50" i="1"/>
  <c r="N49" i="1"/>
  <c r="M49" i="1"/>
  <c r="K49" i="1"/>
  <c r="N48" i="1"/>
  <c r="M48" i="1"/>
  <c r="K48" i="1"/>
  <c r="N47" i="1"/>
  <c r="M47" i="1"/>
  <c r="K47" i="1"/>
  <c r="N46" i="1"/>
  <c r="M46" i="1"/>
  <c r="K46" i="1"/>
  <c r="E46" i="1"/>
  <c r="E47" i="1" s="1"/>
  <c r="E48" i="1" s="1"/>
  <c r="N45" i="1"/>
  <c r="M45" i="1"/>
  <c r="K45" i="1"/>
  <c r="T45" i="1" s="1"/>
  <c r="N44" i="1"/>
  <c r="M44" i="1"/>
  <c r="K44" i="1"/>
  <c r="N43" i="1"/>
  <c r="M43" i="1"/>
  <c r="K43" i="1"/>
  <c r="N42" i="1"/>
  <c r="M42" i="1"/>
  <c r="K42" i="1"/>
  <c r="N41" i="1"/>
  <c r="M41" i="1"/>
  <c r="K41" i="1"/>
  <c r="N40" i="1"/>
  <c r="M40" i="1"/>
  <c r="K40" i="1"/>
  <c r="E40" i="1"/>
  <c r="E41" i="1" s="1"/>
  <c r="N39" i="1"/>
  <c r="M39" i="1"/>
  <c r="K39" i="1"/>
  <c r="N38" i="1"/>
  <c r="M38" i="1"/>
  <c r="K38" i="1"/>
  <c r="N37" i="1"/>
  <c r="M37" i="1"/>
  <c r="K37" i="1"/>
  <c r="N36" i="1"/>
  <c r="M36" i="1"/>
  <c r="K36" i="1"/>
  <c r="N35" i="1"/>
  <c r="M35" i="1"/>
  <c r="K35" i="1"/>
  <c r="N34" i="1"/>
  <c r="M34" i="1"/>
  <c r="K34" i="1"/>
  <c r="E34" i="1"/>
  <c r="N33" i="1"/>
  <c r="M33" i="1"/>
  <c r="K33" i="1"/>
  <c r="N32" i="1"/>
  <c r="M32" i="1"/>
  <c r="K32" i="1"/>
  <c r="N31" i="1"/>
  <c r="M31" i="1"/>
  <c r="K31" i="1"/>
  <c r="N30" i="1"/>
  <c r="M30" i="1"/>
  <c r="K30" i="1"/>
  <c r="N29" i="1"/>
  <c r="M29" i="1"/>
  <c r="K29" i="1"/>
  <c r="N28" i="1"/>
  <c r="M28" i="1"/>
  <c r="K28" i="1"/>
  <c r="E28" i="1"/>
  <c r="E29" i="1" s="1"/>
  <c r="E30" i="1" s="1"/>
  <c r="E31" i="1" s="1"/>
  <c r="N27" i="1"/>
  <c r="M27" i="1"/>
  <c r="K27" i="1"/>
  <c r="N26" i="1"/>
  <c r="M26" i="1"/>
  <c r="K26" i="1"/>
  <c r="N25" i="1"/>
  <c r="M25" i="1"/>
  <c r="K25" i="1"/>
  <c r="N24" i="1"/>
  <c r="M24" i="1"/>
  <c r="K24" i="1"/>
  <c r="N23" i="1"/>
  <c r="M23" i="1"/>
  <c r="K23" i="1"/>
  <c r="N22" i="1"/>
  <c r="M22" i="1"/>
  <c r="K22" i="1"/>
  <c r="E22" i="1"/>
  <c r="E23" i="1" s="1"/>
  <c r="E24" i="1" s="1"/>
  <c r="E25" i="1" s="1"/>
  <c r="E26" i="1" s="1"/>
  <c r="N21" i="1"/>
  <c r="M21" i="1"/>
  <c r="K21" i="1"/>
  <c r="T21" i="1" s="1"/>
  <c r="N20" i="1"/>
  <c r="M20" i="1"/>
  <c r="K20" i="1"/>
  <c r="N19" i="1"/>
  <c r="M19" i="1"/>
  <c r="K19" i="1"/>
  <c r="N18" i="1"/>
  <c r="M18" i="1"/>
  <c r="K18" i="1"/>
  <c r="N17" i="1"/>
  <c r="M17" i="1"/>
  <c r="K17" i="1"/>
  <c r="N16" i="1"/>
  <c r="M16" i="1"/>
  <c r="K16" i="1"/>
  <c r="E16" i="1"/>
  <c r="E17" i="1" s="1"/>
  <c r="N15" i="1"/>
  <c r="M15" i="1"/>
  <c r="K15" i="1"/>
  <c r="T15" i="1" s="1"/>
  <c r="N14" i="1"/>
  <c r="M14" i="1"/>
  <c r="K14" i="1"/>
  <c r="N13" i="1"/>
  <c r="M13" i="1"/>
  <c r="K13" i="1"/>
  <c r="N12" i="1"/>
  <c r="M12" i="1"/>
  <c r="K12" i="1"/>
  <c r="N11" i="1"/>
  <c r="M11" i="1"/>
  <c r="K11" i="1"/>
  <c r="N10" i="1"/>
  <c r="M10" i="1"/>
  <c r="K10" i="1"/>
  <c r="E10" i="1"/>
  <c r="N9" i="1"/>
  <c r="M9" i="1"/>
  <c r="K9" i="1"/>
  <c r="N8" i="1"/>
  <c r="M8" i="1"/>
  <c r="K8" i="1"/>
  <c r="N7" i="1"/>
  <c r="M7" i="1"/>
  <c r="K7" i="1"/>
  <c r="N6" i="1"/>
  <c r="M6" i="1"/>
  <c r="K6" i="1"/>
  <c r="N5" i="1"/>
  <c r="M5" i="1"/>
  <c r="K5" i="1"/>
  <c r="N4" i="1"/>
  <c r="M4" i="1"/>
  <c r="K4" i="1"/>
  <c r="E4" i="1"/>
  <c r="E5" i="1" s="1"/>
  <c r="E6" i="1" s="1"/>
  <c r="N3" i="1"/>
  <c r="M3" i="1"/>
  <c r="K3" i="1"/>
  <c r="U117" i="1" l="1"/>
  <c r="S34" i="1"/>
  <c r="S38" i="1"/>
  <c r="R100" i="1"/>
  <c r="X127" i="1"/>
  <c r="O148" i="1"/>
  <c r="P148" i="1" s="1"/>
  <c r="Q148" i="1" s="1"/>
  <c r="S27" i="1"/>
  <c r="S28" i="1"/>
  <c r="O32" i="1"/>
  <c r="P32" i="1" s="1"/>
  <c r="Q32" i="1" s="1"/>
  <c r="Y33" i="1"/>
  <c r="O14" i="1"/>
  <c r="P14" i="1" s="1"/>
  <c r="Q14" i="1" s="1"/>
  <c r="O63" i="1"/>
  <c r="P63" i="1" s="1"/>
  <c r="Q63" i="1" s="1"/>
  <c r="T84" i="1"/>
  <c r="U84" i="1" s="1"/>
  <c r="R108" i="1"/>
  <c r="R148" i="1"/>
  <c r="R37" i="1"/>
  <c r="S52" i="1"/>
  <c r="S106" i="1"/>
  <c r="O142" i="1"/>
  <c r="P142" i="1" s="1"/>
  <c r="Q142" i="1" s="1"/>
  <c r="O57" i="2"/>
  <c r="P57" i="2"/>
  <c r="P11" i="2"/>
  <c r="O49" i="2"/>
  <c r="P49" i="2"/>
  <c r="O14" i="2"/>
  <c r="P48" i="2"/>
  <c r="O53" i="2"/>
  <c r="P53" i="2"/>
  <c r="O65" i="2"/>
  <c r="P65" i="2"/>
  <c r="O61" i="2"/>
  <c r="P61" i="2"/>
  <c r="O81" i="2"/>
  <c r="P81" i="2"/>
  <c r="O95" i="2"/>
  <c r="P95" i="2"/>
  <c r="O87" i="2"/>
  <c r="P87" i="2"/>
  <c r="O101" i="2"/>
  <c r="P101" i="2"/>
  <c r="O99" i="2"/>
  <c r="P99" i="2"/>
  <c r="O85" i="2"/>
  <c r="P85" i="2"/>
  <c r="O97" i="2"/>
  <c r="P97" i="2"/>
  <c r="O55" i="2"/>
  <c r="P55" i="2"/>
  <c r="P70" i="2"/>
  <c r="O70" i="2"/>
  <c r="O77" i="2"/>
  <c r="P77" i="2"/>
  <c r="O103" i="2"/>
  <c r="P103" i="2"/>
  <c r="O62" i="2"/>
  <c r="P62" i="2"/>
  <c r="O58" i="2"/>
  <c r="P58" i="2"/>
  <c r="O93" i="2"/>
  <c r="P93" i="2"/>
  <c r="O47" i="2"/>
  <c r="P47" i="2"/>
  <c r="O63" i="2"/>
  <c r="P63" i="2"/>
  <c r="O66" i="2"/>
  <c r="P66" i="2"/>
  <c r="O73" i="2"/>
  <c r="P73" i="2"/>
  <c r="O54" i="2"/>
  <c r="P54" i="2"/>
  <c r="O51" i="2"/>
  <c r="P51" i="2"/>
  <c r="P68" i="2"/>
  <c r="O68" i="2"/>
  <c r="O79" i="2"/>
  <c r="P79" i="2"/>
  <c r="O59" i="2"/>
  <c r="P59" i="2"/>
  <c r="O72" i="2"/>
  <c r="P72" i="2"/>
  <c r="O50" i="2"/>
  <c r="P50" i="2"/>
  <c r="O75" i="2"/>
  <c r="P75" i="2"/>
  <c r="O83" i="2"/>
  <c r="P83" i="2"/>
  <c r="O91" i="2"/>
  <c r="P91" i="2"/>
  <c r="O89" i="2"/>
  <c r="P89" i="2"/>
  <c r="O105" i="2"/>
  <c r="P105" i="2"/>
  <c r="T52" i="1"/>
  <c r="U52" i="1" s="1"/>
  <c r="S94" i="1"/>
  <c r="T4" i="1"/>
  <c r="U4" i="1" s="1"/>
  <c r="R6" i="1"/>
  <c r="X26" i="1"/>
  <c r="S73" i="1"/>
  <c r="O93" i="1"/>
  <c r="P93" i="1" s="1"/>
  <c r="Q93" i="1" s="1"/>
  <c r="U21" i="1"/>
  <c r="S128" i="1"/>
  <c r="R7" i="1"/>
  <c r="S21" i="1"/>
  <c r="W31" i="1"/>
  <c r="S45" i="1"/>
  <c r="S76" i="1"/>
  <c r="R85" i="1"/>
  <c r="O86" i="1"/>
  <c r="P86" i="1" s="1"/>
  <c r="Q86" i="1" s="1"/>
  <c r="R90" i="1"/>
  <c r="X139" i="1"/>
  <c r="R146" i="1"/>
  <c r="V132" i="1"/>
  <c r="X143" i="1"/>
  <c r="X145" i="1"/>
  <c r="O3" i="1"/>
  <c r="P3" i="1" s="1"/>
  <c r="Q3" i="1" s="1"/>
  <c r="O18" i="1"/>
  <c r="P18" i="1" s="1"/>
  <c r="Q18" i="1" s="1"/>
  <c r="R23" i="1"/>
  <c r="O35" i="1"/>
  <c r="P35" i="1" s="1"/>
  <c r="Q35" i="1" s="1"/>
  <c r="S114" i="1"/>
  <c r="S130" i="1"/>
  <c r="O134" i="1"/>
  <c r="P134" i="1" s="1"/>
  <c r="Q134" i="1" s="1"/>
  <c r="R10" i="1"/>
  <c r="O25" i="1"/>
  <c r="P25" i="1" s="1"/>
  <c r="Q25" i="1" s="1"/>
  <c r="S42" i="1"/>
  <c r="R62" i="1"/>
  <c r="S136" i="1"/>
  <c r="R3" i="1"/>
  <c r="O8" i="1"/>
  <c r="P8" i="1" s="1"/>
  <c r="Q8" i="1" s="1"/>
  <c r="U15" i="1"/>
  <c r="Y23" i="1"/>
  <c r="R33" i="1"/>
  <c r="R41" i="1"/>
  <c r="S55" i="1"/>
  <c r="R66" i="1"/>
  <c r="S84" i="1"/>
  <c r="R89" i="1"/>
  <c r="O108" i="1"/>
  <c r="P108" i="1" s="1"/>
  <c r="Q108" i="1" s="1"/>
  <c r="O110" i="1"/>
  <c r="P110" i="1" s="1"/>
  <c r="Q110" i="1" s="1"/>
  <c r="R122" i="1"/>
  <c r="W126" i="1"/>
  <c r="R134" i="1"/>
  <c r="U137" i="1"/>
  <c r="S138" i="1"/>
  <c r="R142" i="1"/>
  <c r="S148" i="1"/>
  <c r="R24" i="1"/>
  <c r="T28" i="1"/>
  <c r="U28" i="1" s="1"/>
  <c r="R30" i="1"/>
  <c r="S77" i="1"/>
  <c r="O94" i="1"/>
  <c r="P94" i="1" s="1"/>
  <c r="Q94" i="1" s="1"/>
  <c r="S146" i="1"/>
  <c r="T5" i="1"/>
  <c r="U5" i="1" s="1"/>
  <c r="R11" i="1"/>
  <c r="R20" i="1"/>
  <c r="X30" i="1"/>
  <c r="T53" i="1"/>
  <c r="U53" i="1" s="1"/>
  <c r="S69" i="1"/>
  <c r="U131" i="1"/>
  <c r="W21" i="1"/>
  <c r="R97" i="1"/>
  <c r="O97" i="1"/>
  <c r="P97" i="1" s="1"/>
  <c r="Q97" i="1" s="1"/>
  <c r="S116" i="1"/>
  <c r="R116" i="1"/>
  <c r="R4" i="1"/>
  <c r="O7" i="1"/>
  <c r="P7" i="1" s="1"/>
  <c r="Q7" i="1" s="1"/>
  <c r="R8" i="1"/>
  <c r="R17" i="1"/>
  <c r="R25" i="1"/>
  <c r="T29" i="1"/>
  <c r="U29" i="1" s="1"/>
  <c r="W33" i="1"/>
  <c r="X39" i="1"/>
  <c r="O41" i="1"/>
  <c r="P41" i="1" s="1"/>
  <c r="Q41" i="1" s="1"/>
  <c r="X53" i="1"/>
  <c r="R56" i="1"/>
  <c r="S66" i="1"/>
  <c r="O66" i="1"/>
  <c r="P66" i="1" s="1"/>
  <c r="Q66" i="1" s="1"/>
  <c r="R72" i="1"/>
  <c r="R82" i="1"/>
  <c r="U123" i="1"/>
  <c r="S124" i="1"/>
  <c r="O124" i="1"/>
  <c r="P124" i="1" s="1"/>
  <c r="Q124" i="1" s="1"/>
  <c r="W132" i="1"/>
  <c r="W9" i="1"/>
  <c r="S11" i="1"/>
  <c r="Y62" i="1"/>
  <c r="T113" i="1"/>
  <c r="U113" i="1" s="1"/>
  <c r="X113" i="1"/>
  <c r="O116" i="1"/>
  <c r="P116" i="1" s="1"/>
  <c r="Q116" i="1" s="1"/>
  <c r="V124" i="1"/>
  <c r="R18" i="1"/>
  <c r="R34" i="1"/>
  <c r="S48" i="1"/>
  <c r="S51" i="1"/>
  <c r="W69" i="1"/>
  <c r="E70" i="1"/>
  <c r="E71" i="1" s="1"/>
  <c r="E72" i="1" s="1"/>
  <c r="Y72" i="1" s="1"/>
  <c r="R70" i="1"/>
  <c r="O70" i="1"/>
  <c r="P70" i="1" s="1"/>
  <c r="Q70" i="1" s="1"/>
  <c r="R76" i="1"/>
  <c r="R87" i="1"/>
  <c r="R114" i="1"/>
  <c r="T121" i="1"/>
  <c r="U121" i="1" s="1"/>
  <c r="X121" i="1"/>
  <c r="S122" i="1"/>
  <c r="S132" i="1"/>
  <c r="O62" i="1"/>
  <c r="P62" i="1" s="1"/>
  <c r="Q62" i="1" s="1"/>
  <c r="Y68" i="1"/>
  <c r="R80" i="1"/>
  <c r="X85" i="1"/>
  <c r="U91" i="1"/>
  <c r="R93" i="1"/>
  <c r="R110" i="1"/>
  <c r="S120" i="1"/>
  <c r="Y126" i="1"/>
  <c r="R130" i="1"/>
  <c r="X137" i="1"/>
  <c r="Y140" i="1"/>
  <c r="V142" i="1"/>
  <c r="U145" i="1"/>
  <c r="W41" i="1"/>
  <c r="E42" i="1"/>
  <c r="E43" i="1" s="1"/>
  <c r="E44" i="1" s="1"/>
  <c r="W44" i="1" s="1"/>
  <c r="W100" i="1"/>
  <c r="E101" i="1"/>
  <c r="E102" i="1" s="1"/>
  <c r="T102" i="1" s="1"/>
  <c r="U102" i="1" s="1"/>
  <c r="W93" i="1"/>
  <c r="E94" i="1"/>
  <c r="E95" i="1" s="1"/>
  <c r="E96" i="1" s="1"/>
  <c r="W96" i="1" s="1"/>
  <c r="W76" i="1"/>
  <c r="E77" i="1"/>
  <c r="E78" i="1" s="1"/>
  <c r="X78" i="1" s="1"/>
  <c r="W17" i="1"/>
  <c r="E18" i="1"/>
  <c r="E19" i="1" s="1"/>
  <c r="E20" i="1" s="1"/>
  <c r="Y20" i="1" s="1"/>
  <c r="X98" i="1"/>
  <c r="R140" i="1"/>
  <c r="O140" i="1"/>
  <c r="P140" i="1" s="1"/>
  <c r="Q140" i="1" s="1"/>
  <c r="Y3" i="1"/>
  <c r="W3" i="1"/>
  <c r="S8" i="1"/>
  <c r="W10" i="1"/>
  <c r="O10" i="1"/>
  <c r="P10" i="1" s="1"/>
  <c r="Q10" i="1" s="1"/>
  <c r="S18" i="1"/>
  <c r="R28" i="1"/>
  <c r="Y30" i="1"/>
  <c r="S31" i="1"/>
  <c r="R38" i="1"/>
  <c r="S41" i="1"/>
  <c r="R45" i="1"/>
  <c r="U45" i="1"/>
  <c r="Y47" i="1"/>
  <c r="R48" i="1"/>
  <c r="R49" i="1"/>
  <c r="S49" i="1"/>
  <c r="R51" i="1"/>
  <c r="R52" i="1"/>
  <c r="O52" i="1"/>
  <c r="P52" i="1" s="1"/>
  <c r="Q52" i="1" s="1"/>
  <c r="S56" i="1"/>
  <c r="S62" i="1"/>
  <c r="O73" i="1"/>
  <c r="P73" i="1" s="1"/>
  <c r="Q73" i="1" s="1"/>
  <c r="O77" i="1"/>
  <c r="P77" i="1" s="1"/>
  <c r="Q77" i="1" s="1"/>
  <c r="R84" i="1"/>
  <c r="O84" i="1"/>
  <c r="P84" i="1" s="1"/>
  <c r="Q84" i="1" s="1"/>
  <c r="Y85" i="1"/>
  <c r="S86" i="1"/>
  <c r="S93" i="1"/>
  <c r="T98" i="1"/>
  <c r="U98" i="1" s="1"/>
  <c r="O100" i="1"/>
  <c r="P100" i="1" s="1"/>
  <c r="Q100" i="1" s="1"/>
  <c r="R101" i="1"/>
  <c r="O101" i="1"/>
  <c r="P101" i="1" s="1"/>
  <c r="Q101" i="1" s="1"/>
  <c r="Y108" i="1"/>
  <c r="W108" i="1"/>
  <c r="S108" i="1"/>
  <c r="T111" i="1"/>
  <c r="U111" i="1" s="1"/>
  <c r="X111" i="1"/>
  <c r="T119" i="1"/>
  <c r="U119" i="1" s="1"/>
  <c r="X119" i="1"/>
  <c r="T129" i="1"/>
  <c r="U129" i="1" s="1"/>
  <c r="X129" i="1"/>
  <c r="S80" i="1"/>
  <c r="V99" i="1"/>
  <c r="O4" i="1"/>
  <c r="P4" i="1" s="1"/>
  <c r="Q4" i="1" s="1"/>
  <c r="Y16" i="1"/>
  <c r="R21" i="1"/>
  <c r="O21" i="1"/>
  <c r="P21" i="1" s="1"/>
  <c r="Q21" i="1" s="1"/>
  <c r="R35" i="1"/>
  <c r="S35" i="1"/>
  <c r="W48" i="1"/>
  <c r="X46" i="1"/>
  <c r="Y48" i="1"/>
  <c r="W65" i="1"/>
  <c r="S70" i="1"/>
  <c r="U73" i="1"/>
  <c r="O80" i="1"/>
  <c r="P80" i="1" s="1"/>
  <c r="Q80" i="1" s="1"/>
  <c r="V82" i="1"/>
  <c r="R86" i="1"/>
  <c r="O87" i="1"/>
  <c r="P87" i="1" s="1"/>
  <c r="Q87" i="1" s="1"/>
  <c r="O90" i="1"/>
  <c r="P90" i="1" s="1"/>
  <c r="Q90" i="1" s="1"/>
  <c r="W97" i="1"/>
  <c r="T97" i="1"/>
  <c r="U97" i="1" s="1"/>
  <c r="Y100" i="1"/>
  <c r="X107" i="1"/>
  <c r="T107" i="1"/>
  <c r="U107" i="1" s="1"/>
  <c r="Y116" i="1"/>
  <c r="W116" i="1"/>
  <c r="Y134" i="1"/>
  <c r="W134" i="1"/>
  <c r="S140" i="1"/>
  <c r="Y148" i="1"/>
  <c r="W148" i="1"/>
  <c r="Y41" i="1"/>
  <c r="R63" i="1"/>
  <c r="S63" i="1"/>
  <c r="V118" i="1"/>
  <c r="W118" i="1"/>
  <c r="W6" i="1"/>
  <c r="E7" i="1"/>
  <c r="V7" i="1" s="1"/>
  <c r="Y10" i="1"/>
  <c r="R14" i="1"/>
  <c r="V3" i="1"/>
  <c r="S4" i="1"/>
  <c r="S7" i="1"/>
  <c r="S10" i="1"/>
  <c r="E11" i="1"/>
  <c r="E12" i="1" s="1"/>
  <c r="E13" i="1" s="1"/>
  <c r="W13" i="1" s="1"/>
  <c r="O11" i="1"/>
  <c r="P11" i="1" s="1"/>
  <c r="Q11" i="1" s="1"/>
  <c r="S14" i="1"/>
  <c r="S17" i="1"/>
  <c r="W24" i="1"/>
  <c r="S24" i="1"/>
  <c r="S25" i="1"/>
  <c r="O28" i="1"/>
  <c r="P28" i="1" s="1"/>
  <c r="Q28" i="1" s="1"/>
  <c r="X33" i="1"/>
  <c r="V34" i="1"/>
  <c r="O34" i="1"/>
  <c r="P34" i="1" s="1"/>
  <c r="Q34" i="1" s="1"/>
  <c r="O38" i="1"/>
  <c r="P38" i="1" s="1"/>
  <c r="Q38" i="1" s="1"/>
  <c r="R42" i="1"/>
  <c r="O42" i="1"/>
  <c r="P42" i="1" s="1"/>
  <c r="Q42" i="1" s="1"/>
  <c r="O45" i="1"/>
  <c r="P45" i="1" s="1"/>
  <c r="Q45" i="1" s="1"/>
  <c r="O48" i="1"/>
  <c r="P48" i="1" s="1"/>
  <c r="Q48" i="1" s="1"/>
  <c r="E49" i="1"/>
  <c r="E50" i="1" s="1"/>
  <c r="T50" i="1" s="1"/>
  <c r="U50" i="1" s="1"/>
  <c r="O49" i="1"/>
  <c r="P49" i="1" s="1"/>
  <c r="Q49" i="1" s="1"/>
  <c r="V54" i="1"/>
  <c r="O56" i="1"/>
  <c r="P56" i="1" s="1"/>
  <c r="Q56" i="1" s="1"/>
  <c r="W61" i="1"/>
  <c r="R68" i="1"/>
  <c r="R69" i="1"/>
  <c r="W73" i="1"/>
  <c r="Y75" i="1"/>
  <c r="R77" i="1"/>
  <c r="W80" i="1"/>
  <c r="T80" i="1"/>
  <c r="U80" i="1" s="1"/>
  <c r="W85" i="1"/>
  <c r="S87" i="1"/>
  <c r="X91" i="1"/>
  <c r="Y92" i="1"/>
  <c r="S97" i="1"/>
  <c r="S100" i="1"/>
  <c r="S101" i="1"/>
  <c r="V110" i="1"/>
  <c r="W110" i="1"/>
  <c r="X115" i="1"/>
  <c r="T115" i="1"/>
  <c r="U115" i="1" s="1"/>
  <c r="R118" i="1"/>
  <c r="R126" i="1"/>
  <c r="O126" i="1"/>
  <c r="P126" i="1" s="1"/>
  <c r="Q126" i="1" s="1"/>
  <c r="X147" i="1"/>
  <c r="T147" i="1"/>
  <c r="U147" i="1" s="1"/>
  <c r="X5" i="1"/>
  <c r="X6" i="1"/>
  <c r="R16" i="1"/>
  <c r="T26" i="1"/>
  <c r="U26" i="1" s="1"/>
  <c r="W28" i="1"/>
  <c r="V30" i="1"/>
  <c r="R32" i="1"/>
  <c r="S32" i="1"/>
  <c r="Y40" i="1"/>
  <c r="W45" i="1"/>
  <c r="R54" i="1"/>
  <c r="R55" i="1"/>
  <c r="W62" i="1"/>
  <c r="R73" i="1"/>
  <c r="R75" i="1"/>
  <c r="T77" i="1"/>
  <c r="U77" i="1" s="1"/>
  <c r="S79" i="1"/>
  <c r="X82" i="1"/>
  <c r="Y82" i="1"/>
  <c r="S83" i="1"/>
  <c r="V86" i="1"/>
  <c r="S90" i="1"/>
  <c r="Y93" i="1"/>
  <c r="R94" i="1"/>
  <c r="R106" i="1"/>
  <c r="V108" i="1"/>
  <c r="Y110" i="1"/>
  <c r="S112" i="1"/>
  <c r="O118" i="1"/>
  <c r="P118" i="1" s="1"/>
  <c r="Q118" i="1" s="1"/>
  <c r="X123" i="1"/>
  <c r="Y124" i="1"/>
  <c r="R124" i="1"/>
  <c r="V126" i="1"/>
  <c r="O132" i="1"/>
  <c r="P132" i="1" s="1"/>
  <c r="Q132" i="1" s="1"/>
  <c r="U133" i="1"/>
  <c r="X135" i="1"/>
  <c r="R138" i="1"/>
  <c r="V140" i="1"/>
  <c r="W140" i="1"/>
  <c r="Y142" i="1"/>
  <c r="S144" i="1"/>
  <c r="V116" i="1"/>
  <c r="Y118" i="1"/>
  <c r="X131" i="1"/>
  <c r="Y132" i="1"/>
  <c r="R132" i="1"/>
  <c r="V134" i="1"/>
  <c r="U135" i="1"/>
  <c r="T139" i="1"/>
  <c r="U139" i="1" s="1"/>
  <c r="W142" i="1"/>
  <c r="V148" i="1"/>
  <c r="W124" i="1"/>
  <c r="W84" i="1"/>
  <c r="E56" i="1"/>
  <c r="T56" i="1" s="1"/>
  <c r="U56" i="1" s="1"/>
  <c r="V55" i="1"/>
  <c r="W55" i="1"/>
  <c r="S5" i="1"/>
  <c r="O5" i="1"/>
  <c r="P5" i="1" s="1"/>
  <c r="Q5" i="1" s="1"/>
  <c r="R5" i="1"/>
  <c r="S13" i="1"/>
  <c r="O13" i="1"/>
  <c r="P13" i="1" s="1"/>
  <c r="Q13" i="1" s="1"/>
  <c r="V16" i="1"/>
  <c r="W22" i="1"/>
  <c r="V22" i="1"/>
  <c r="V23" i="1"/>
  <c r="V25" i="1"/>
  <c r="Y25" i="1"/>
  <c r="X25" i="1"/>
  <c r="V27" i="1"/>
  <c r="V31" i="1"/>
  <c r="W34" i="1"/>
  <c r="S44" i="1"/>
  <c r="O44" i="1"/>
  <c r="P44" i="1" s="1"/>
  <c r="Q44" i="1" s="1"/>
  <c r="S47" i="1"/>
  <c r="O47" i="1"/>
  <c r="P47" i="1" s="1"/>
  <c r="Q47" i="1" s="1"/>
  <c r="S61" i="1"/>
  <c r="O61" i="1"/>
  <c r="P61" i="1" s="1"/>
  <c r="Q61" i="1" s="1"/>
  <c r="W63" i="1"/>
  <c r="S65" i="1"/>
  <c r="O65" i="1"/>
  <c r="P65" i="1" s="1"/>
  <c r="Q65" i="1" s="1"/>
  <c r="W67" i="1"/>
  <c r="V67" i="1"/>
  <c r="W81" i="1"/>
  <c r="V81" i="1"/>
  <c r="Y81" i="1"/>
  <c r="W86" i="1"/>
  <c r="S88" i="1"/>
  <c r="O88" i="1"/>
  <c r="P88" i="1" s="1"/>
  <c r="Q88" i="1" s="1"/>
  <c r="R88" i="1"/>
  <c r="S92" i="1"/>
  <c r="O92" i="1"/>
  <c r="P92" i="1" s="1"/>
  <c r="Q92" i="1" s="1"/>
  <c r="S107" i="1"/>
  <c r="O107" i="1"/>
  <c r="P107" i="1" s="1"/>
  <c r="Q107" i="1" s="1"/>
  <c r="R107" i="1"/>
  <c r="W109" i="1"/>
  <c r="V109" i="1"/>
  <c r="Y109" i="1"/>
  <c r="V112" i="1"/>
  <c r="S115" i="1"/>
  <c r="O115" i="1"/>
  <c r="P115" i="1" s="1"/>
  <c r="Q115" i="1" s="1"/>
  <c r="R115" i="1"/>
  <c r="Y117" i="1"/>
  <c r="V120" i="1"/>
  <c r="V128" i="1"/>
  <c r="S131" i="1"/>
  <c r="O131" i="1"/>
  <c r="P131" i="1" s="1"/>
  <c r="Q131" i="1" s="1"/>
  <c r="R131" i="1"/>
  <c r="Y133" i="1"/>
  <c r="V136" i="1"/>
  <c r="S139" i="1"/>
  <c r="O139" i="1"/>
  <c r="P139" i="1" s="1"/>
  <c r="Q139" i="1" s="1"/>
  <c r="R139" i="1"/>
  <c r="W141" i="1"/>
  <c r="V141" i="1"/>
  <c r="Y141" i="1"/>
  <c r="V144" i="1"/>
  <c r="W149" i="1"/>
  <c r="V149" i="1"/>
  <c r="W4" i="1"/>
  <c r="V9" i="1"/>
  <c r="V11" i="1"/>
  <c r="X11" i="1"/>
  <c r="V17" i="1"/>
  <c r="T22" i="1"/>
  <c r="U22" i="1" s="1"/>
  <c r="V24" i="1"/>
  <c r="O27" i="1"/>
  <c r="P27" i="1" s="1"/>
  <c r="Q27" i="1" s="1"/>
  <c r="W27" i="1"/>
  <c r="S29" i="1"/>
  <c r="O29" i="1"/>
  <c r="P29" i="1" s="1"/>
  <c r="Q29" i="1" s="1"/>
  <c r="R29" i="1"/>
  <c r="O31" i="1"/>
  <c r="P31" i="1" s="1"/>
  <c r="Q31" i="1" s="1"/>
  <c r="S33" i="1"/>
  <c r="O33" i="1"/>
  <c r="P33" i="1" s="1"/>
  <c r="Q33" i="1" s="1"/>
  <c r="S37" i="1"/>
  <c r="O37" i="1"/>
  <c r="P37" i="1" s="1"/>
  <c r="Q37" i="1" s="1"/>
  <c r="W39" i="1"/>
  <c r="V39" i="1"/>
  <c r="V40" i="1"/>
  <c r="W46" i="1"/>
  <c r="V46" i="1"/>
  <c r="V47" i="1"/>
  <c r="V49" i="1"/>
  <c r="Y49" i="1"/>
  <c r="X49" i="1"/>
  <c r="V51" i="1"/>
  <c r="Y54" i="1"/>
  <c r="T67" i="1"/>
  <c r="U67" i="1" s="1"/>
  <c r="W75" i="1"/>
  <c r="O79" i="1"/>
  <c r="P79" i="1" s="1"/>
  <c r="Q79" i="1" s="1"/>
  <c r="W83" i="1"/>
  <c r="S85" i="1"/>
  <c r="O85" i="1"/>
  <c r="P85" i="1" s="1"/>
  <c r="Q85" i="1" s="1"/>
  <c r="S89" i="1"/>
  <c r="O89" i="1"/>
  <c r="P89" i="1" s="1"/>
  <c r="Q89" i="1" s="1"/>
  <c r="Y91" i="1"/>
  <c r="V92" i="1"/>
  <c r="V106" i="1"/>
  <c r="S109" i="1"/>
  <c r="O109" i="1"/>
  <c r="P109" i="1" s="1"/>
  <c r="Q109" i="1" s="1"/>
  <c r="R109" i="1"/>
  <c r="T109" i="1"/>
  <c r="U109" i="1" s="1"/>
  <c r="O112" i="1"/>
  <c r="P112" i="1" s="1"/>
  <c r="Q112" i="1" s="1"/>
  <c r="V114" i="1"/>
  <c r="S117" i="1"/>
  <c r="O117" i="1"/>
  <c r="P117" i="1" s="1"/>
  <c r="Q117" i="1" s="1"/>
  <c r="R117" i="1"/>
  <c r="O120" i="1"/>
  <c r="P120" i="1" s="1"/>
  <c r="Q120" i="1" s="1"/>
  <c r="W127" i="1"/>
  <c r="V127" i="1"/>
  <c r="Y127" i="1"/>
  <c r="O128" i="1"/>
  <c r="P128" i="1" s="1"/>
  <c r="Q128" i="1" s="1"/>
  <c r="V130" i="1"/>
  <c r="S133" i="1"/>
  <c r="O133" i="1"/>
  <c r="P133" i="1" s="1"/>
  <c r="Q133" i="1" s="1"/>
  <c r="R133" i="1"/>
  <c r="O136" i="1"/>
  <c r="P136" i="1" s="1"/>
  <c r="Q136" i="1" s="1"/>
  <c r="V138" i="1"/>
  <c r="W143" i="1"/>
  <c r="V143" i="1"/>
  <c r="Y143" i="1"/>
  <c r="O144" i="1"/>
  <c r="P144" i="1" s="1"/>
  <c r="Q144" i="1" s="1"/>
  <c r="S3" i="1"/>
  <c r="V4" i="1"/>
  <c r="Y4" i="1"/>
  <c r="X4" i="1"/>
  <c r="V6" i="1"/>
  <c r="Y9" i="1"/>
  <c r="V10" i="1"/>
  <c r="V12" i="1"/>
  <c r="Y12" i="1"/>
  <c r="Y13" i="1"/>
  <c r="X16" i="1"/>
  <c r="O17" i="1"/>
  <c r="P17" i="1" s="1"/>
  <c r="Q17" i="1" s="1"/>
  <c r="S19" i="1"/>
  <c r="O19" i="1"/>
  <c r="P19" i="1" s="1"/>
  <c r="Q19" i="1" s="1"/>
  <c r="R19" i="1"/>
  <c r="V21" i="1"/>
  <c r="Y21" i="1"/>
  <c r="X21" i="1"/>
  <c r="X23" i="1"/>
  <c r="O24" i="1"/>
  <c r="P24" i="1" s="1"/>
  <c r="Q24" i="1" s="1"/>
  <c r="T25" i="1"/>
  <c r="U25" i="1" s="1"/>
  <c r="S26" i="1"/>
  <c r="O26" i="1"/>
  <c r="P26" i="1" s="1"/>
  <c r="Q26" i="1" s="1"/>
  <c r="R26" i="1"/>
  <c r="Y27" i="1"/>
  <c r="R27" i="1"/>
  <c r="W30" i="1"/>
  <c r="S30" i="1"/>
  <c r="O30" i="1"/>
  <c r="P30" i="1" s="1"/>
  <c r="Q30" i="1" s="1"/>
  <c r="Y31" i="1"/>
  <c r="R31" i="1"/>
  <c r="E32" i="1"/>
  <c r="T32" i="1" s="1"/>
  <c r="U32" i="1" s="1"/>
  <c r="V33" i="1"/>
  <c r="S39" i="1"/>
  <c r="O39" i="1"/>
  <c r="P39" i="1" s="1"/>
  <c r="Q39" i="1" s="1"/>
  <c r="R39" i="1"/>
  <c r="T39" i="1"/>
  <c r="U39" i="1" s="1"/>
  <c r="W40" i="1"/>
  <c r="V41" i="1"/>
  <c r="S46" i="1"/>
  <c r="O46" i="1"/>
  <c r="P46" i="1" s="1"/>
  <c r="Q46" i="1" s="1"/>
  <c r="R46" i="1"/>
  <c r="T46" i="1"/>
  <c r="U46" i="1" s="1"/>
  <c r="W47" i="1"/>
  <c r="V48" i="1"/>
  <c r="W50" i="1"/>
  <c r="Y50" i="1"/>
  <c r="O51" i="1"/>
  <c r="P51" i="1" s="1"/>
  <c r="Q51" i="1" s="1"/>
  <c r="W51" i="1"/>
  <c r="S53" i="1"/>
  <c r="O53" i="1"/>
  <c r="P53" i="1" s="1"/>
  <c r="Q53" i="1" s="1"/>
  <c r="R53" i="1"/>
  <c r="X54" i="1"/>
  <c r="O55" i="1"/>
  <c r="P55" i="1" s="1"/>
  <c r="Q55" i="1" s="1"/>
  <c r="Y61" i="1"/>
  <c r="V62" i="1"/>
  <c r="W64" i="1"/>
  <c r="V64" i="1"/>
  <c r="Y64" i="1"/>
  <c r="Y65" i="1"/>
  <c r="X68" i="1"/>
  <c r="O69" i="1"/>
  <c r="P69" i="1" s="1"/>
  <c r="Q69" i="1" s="1"/>
  <c r="S71" i="1"/>
  <c r="O71" i="1"/>
  <c r="P71" i="1" s="1"/>
  <c r="Q71" i="1" s="1"/>
  <c r="R71" i="1"/>
  <c r="V73" i="1"/>
  <c r="Y73" i="1"/>
  <c r="X73" i="1"/>
  <c r="X75" i="1"/>
  <c r="O76" i="1"/>
  <c r="P76" i="1" s="1"/>
  <c r="Q76" i="1" s="1"/>
  <c r="S78" i="1"/>
  <c r="O78" i="1"/>
  <c r="P78" i="1" s="1"/>
  <c r="Q78" i="1" s="1"/>
  <c r="R78" i="1"/>
  <c r="Y79" i="1"/>
  <c r="R79" i="1"/>
  <c r="W82" i="1"/>
  <c r="S82" i="1"/>
  <c r="O82" i="1"/>
  <c r="P82" i="1" s="1"/>
  <c r="Q82" i="1" s="1"/>
  <c r="Y83" i="1"/>
  <c r="R83" i="1"/>
  <c r="V85" i="1"/>
  <c r="S91" i="1"/>
  <c r="O91" i="1"/>
  <c r="P91" i="1" s="1"/>
  <c r="Q91" i="1" s="1"/>
  <c r="R91" i="1"/>
  <c r="W92" i="1"/>
  <c r="V93" i="1"/>
  <c r="S98" i="1"/>
  <c r="O98" i="1"/>
  <c r="P98" i="1" s="1"/>
  <c r="Q98" i="1" s="1"/>
  <c r="R98" i="1"/>
  <c r="W99" i="1"/>
  <c r="Y99" i="1"/>
  <c r="V100" i="1"/>
  <c r="O106" i="1"/>
  <c r="P106" i="1" s="1"/>
  <c r="Q106" i="1" s="1"/>
  <c r="W106" i="1"/>
  <c r="S110" i="1"/>
  <c r="S111" i="1"/>
  <c r="O111" i="1"/>
  <c r="P111" i="1" s="1"/>
  <c r="Q111" i="1" s="1"/>
  <c r="R111" i="1"/>
  <c r="Y112" i="1"/>
  <c r="R112" i="1"/>
  <c r="W113" i="1"/>
  <c r="V113" i="1"/>
  <c r="Y113" i="1"/>
  <c r="O114" i="1"/>
  <c r="P114" i="1" s="1"/>
  <c r="Q114" i="1" s="1"/>
  <c r="W114" i="1"/>
  <c r="S118" i="1"/>
  <c r="S119" i="1"/>
  <c r="O119" i="1"/>
  <c r="P119" i="1" s="1"/>
  <c r="Q119" i="1" s="1"/>
  <c r="R119" i="1"/>
  <c r="Y120" i="1"/>
  <c r="R120" i="1"/>
  <c r="W121" i="1"/>
  <c r="V121" i="1"/>
  <c r="Y121" i="1"/>
  <c r="O122" i="1"/>
  <c r="P122" i="1" s="1"/>
  <c r="Q122" i="1" s="1"/>
  <c r="W122" i="1"/>
  <c r="S126" i="1"/>
  <c r="S127" i="1"/>
  <c r="O127" i="1"/>
  <c r="P127" i="1" s="1"/>
  <c r="Q127" i="1" s="1"/>
  <c r="R127" i="1"/>
  <c r="T127" i="1"/>
  <c r="U127" i="1" s="1"/>
  <c r="Y128" i="1"/>
  <c r="R128" i="1"/>
  <c r="W129" i="1"/>
  <c r="V129" i="1"/>
  <c r="Y129" i="1"/>
  <c r="O130" i="1"/>
  <c r="P130" i="1" s="1"/>
  <c r="Q130" i="1" s="1"/>
  <c r="W130" i="1"/>
  <c r="S134" i="1"/>
  <c r="S135" i="1"/>
  <c r="O135" i="1"/>
  <c r="P135" i="1" s="1"/>
  <c r="Q135" i="1" s="1"/>
  <c r="R135" i="1"/>
  <c r="Y136" i="1"/>
  <c r="R136" i="1"/>
  <c r="W137" i="1"/>
  <c r="V137" i="1"/>
  <c r="Y137" i="1"/>
  <c r="O138" i="1"/>
  <c r="P138" i="1" s="1"/>
  <c r="Q138" i="1" s="1"/>
  <c r="W138" i="1"/>
  <c r="S142" i="1"/>
  <c r="S143" i="1"/>
  <c r="O143" i="1"/>
  <c r="P143" i="1" s="1"/>
  <c r="Q143" i="1" s="1"/>
  <c r="R143" i="1"/>
  <c r="T143" i="1"/>
  <c r="U143" i="1" s="1"/>
  <c r="Y144" i="1"/>
  <c r="R144" i="1"/>
  <c r="W145" i="1"/>
  <c r="V145" i="1"/>
  <c r="Y145" i="1"/>
  <c r="O146" i="1"/>
  <c r="P146" i="1" s="1"/>
  <c r="Q146" i="1" s="1"/>
  <c r="W146" i="1"/>
  <c r="S9" i="1"/>
  <c r="O9" i="1"/>
  <c r="P9" i="1" s="1"/>
  <c r="Q9" i="1" s="1"/>
  <c r="W15" i="1"/>
  <c r="V15" i="1"/>
  <c r="Y15" i="1"/>
  <c r="Y22" i="1"/>
  <c r="W29" i="1"/>
  <c r="V29" i="1"/>
  <c r="Y29" i="1"/>
  <c r="S36" i="1"/>
  <c r="O36" i="1"/>
  <c r="P36" i="1" s="1"/>
  <c r="Q36" i="1" s="1"/>
  <c r="R36" i="1"/>
  <c r="S40" i="1"/>
  <c r="O40" i="1"/>
  <c r="P40" i="1" s="1"/>
  <c r="Q40" i="1" s="1"/>
  <c r="V52" i="1"/>
  <c r="Y52" i="1"/>
  <c r="X52" i="1"/>
  <c r="Y56" i="1"/>
  <c r="Y67" i="1"/>
  <c r="V68" i="1"/>
  <c r="W74" i="1"/>
  <c r="V74" i="1"/>
  <c r="Y74" i="1"/>
  <c r="V75" i="1"/>
  <c r="Y77" i="1"/>
  <c r="V79" i="1"/>
  <c r="V83" i="1"/>
  <c r="S96" i="1"/>
  <c r="O96" i="1"/>
  <c r="P96" i="1" s="1"/>
  <c r="Q96" i="1" s="1"/>
  <c r="S99" i="1"/>
  <c r="O99" i="1"/>
  <c r="P99" i="1" s="1"/>
  <c r="Q99" i="1" s="1"/>
  <c r="W117" i="1"/>
  <c r="V117" i="1"/>
  <c r="S123" i="1"/>
  <c r="O123" i="1"/>
  <c r="P123" i="1" s="1"/>
  <c r="Q123" i="1" s="1"/>
  <c r="R123" i="1"/>
  <c r="W125" i="1"/>
  <c r="V125" i="1"/>
  <c r="Y125" i="1"/>
  <c r="W133" i="1"/>
  <c r="V133" i="1"/>
  <c r="S147" i="1"/>
  <c r="O147" i="1"/>
  <c r="P147" i="1" s="1"/>
  <c r="Q147" i="1" s="1"/>
  <c r="R147" i="1"/>
  <c r="Y149" i="1"/>
  <c r="S6" i="1"/>
  <c r="O6" i="1"/>
  <c r="P6" i="1" s="1"/>
  <c r="Q6" i="1" s="1"/>
  <c r="X12" i="1"/>
  <c r="V13" i="1"/>
  <c r="S15" i="1"/>
  <c r="O15" i="1"/>
  <c r="P15" i="1" s="1"/>
  <c r="Q15" i="1" s="1"/>
  <c r="R15" i="1"/>
  <c r="W16" i="1"/>
  <c r="S22" i="1"/>
  <c r="O22" i="1"/>
  <c r="P22" i="1" s="1"/>
  <c r="Q22" i="1" s="1"/>
  <c r="R22" i="1"/>
  <c r="W23" i="1"/>
  <c r="W26" i="1"/>
  <c r="V26" i="1"/>
  <c r="Y26" i="1"/>
  <c r="Y34" i="1"/>
  <c r="E35" i="1"/>
  <c r="V35" i="1" s="1"/>
  <c r="Y39" i="1"/>
  <c r="Y46" i="1"/>
  <c r="X50" i="1"/>
  <c r="W53" i="1"/>
  <c r="V53" i="1"/>
  <c r="Y53" i="1"/>
  <c r="V61" i="1"/>
  <c r="V63" i="1"/>
  <c r="Y63" i="1"/>
  <c r="X63" i="1"/>
  <c r="X64" i="1"/>
  <c r="V65" i="1"/>
  <c r="S67" i="1"/>
  <c r="O67" i="1"/>
  <c r="P67" i="1" s="1"/>
  <c r="Q67" i="1" s="1"/>
  <c r="R67" i="1"/>
  <c r="W68" i="1"/>
  <c r="V69" i="1"/>
  <c r="S74" i="1"/>
  <c r="O74" i="1"/>
  <c r="P74" i="1" s="1"/>
  <c r="Q74" i="1" s="1"/>
  <c r="R74" i="1"/>
  <c r="T74" i="1"/>
  <c r="U74" i="1" s="1"/>
  <c r="V76" i="1"/>
  <c r="W79" i="1"/>
  <c r="S81" i="1"/>
  <c r="O81" i="1"/>
  <c r="P81" i="1" s="1"/>
  <c r="Q81" i="1" s="1"/>
  <c r="R81" i="1"/>
  <c r="T81" i="1"/>
  <c r="U81" i="1" s="1"/>
  <c r="O83" i="1"/>
  <c r="P83" i="1" s="1"/>
  <c r="Q83" i="1" s="1"/>
  <c r="Y86" i="1"/>
  <c r="E87" i="1"/>
  <c r="V87" i="1" s="1"/>
  <c r="W91" i="1"/>
  <c r="V91" i="1"/>
  <c r="W98" i="1"/>
  <c r="V98" i="1"/>
  <c r="Y98" i="1"/>
  <c r="W111" i="1"/>
  <c r="V111" i="1"/>
  <c r="Y111" i="1"/>
  <c r="W112" i="1"/>
  <c r="W119" i="1"/>
  <c r="V119" i="1"/>
  <c r="Y119" i="1"/>
  <c r="W120" i="1"/>
  <c r="V122" i="1"/>
  <c r="S125" i="1"/>
  <c r="O125" i="1"/>
  <c r="P125" i="1" s="1"/>
  <c r="Q125" i="1" s="1"/>
  <c r="R125" i="1"/>
  <c r="T125" i="1"/>
  <c r="U125" i="1" s="1"/>
  <c r="W128" i="1"/>
  <c r="W135" i="1"/>
  <c r="V135" i="1"/>
  <c r="Y135" i="1"/>
  <c r="W136" i="1"/>
  <c r="S141" i="1"/>
  <c r="O141" i="1"/>
  <c r="P141" i="1" s="1"/>
  <c r="Q141" i="1" s="1"/>
  <c r="R141" i="1"/>
  <c r="T141" i="1"/>
  <c r="U141" i="1" s="1"/>
  <c r="W144" i="1"/>
  <c r="V146" i="1"/>
  <c r="S149" i="1"/>
  <c r="O149" i="1"/>
  <c r="P149" i="1" s="1"/>
  <c r="Q149" i="1" s="1"/>
  <c r="R149" i="1"/>
  <c r="T149" i="1"/>
  <c r="U149" i="1" s="1"/>
  <c r="W5" i="1"/>
  <c r="V5" i="1"/>
  <c r="Y5" i="1"/>
  <c r="Y6" i="1"/>
  <c r="X9" i="1"/>
  <c r="R9" i="1"/>
  <c r="T11" i="1"/>
  <c r="U11" i="1" s="1"/>
  <c r="S12" i="1"/>
  <c r="O12" i="1"/>
  <c r="P12" i="1" s="1"/>
  <c r="Q12" i="1" s="1"/>
  <c r="R12" i="1"/>
  <c r="T12" i="1"/>
  <c r="U12" i="1" s="1"/>
  <c r="X13" i="1"/>
  <c r="R13" i="1"/>
  <c r="E14" i="1"/>
  <c r="Y14" i="1" s="1"/>
  <c r="X15" i="1"/>
  <c r="S16" i="1"/>
  <c r="O16" i="1"/>
  <c r="P16" i="1" s="1"/>
  <c r="Q16" i="1" s="1"/>
  <c r="Y17" i="1"/>
  <c r="S20" i="1"/>
  <c r="O20" i="1"/>
  <c r="P20" i="1" s="1"/>
  <c r="Q20" i="1" s="1"/>
  <c r="X22" i="1"/>
  <c r="S23" i="1"/>
  <c r="O23" i="1"/>
  <c r="P23" i="1" s="1"/>
  <c r="Q23" i="1" s="1"/>
  <c r="Y24" i="1"/>
  <c r="W25" i="1"/>
  <c r="V28" i="1"/>
  <c r="Y28" i="1"/>
  <c r="X28" i="1"/>
  <c r="X29" i="1"/>
  <c r="X40" i="1"/>
  <c r="R40" i="1"/>
  <c r="S43" i="1"/>
  <c r="O43" i="1"/>
  <c r="P43" i="1" s="1"/>
  <c r="Q43" i="1" s="1"/>
  <c r="R43" i="1"/>
  <c r="R44" i="1"/>
  <c r="V45" i="1"/>
  <c r="Y45" i="1"/>
  <c r="X45" i="1"/>
  <c r="X47" i="1"/>
  <c r="R47" i="1"/>
  <c r="T49" i="1"/>
  <c r="U49" i="1" s="1"/>
  <c r="S50" i="1"/>
  <c r="O50" i="1"/>
  <c r="P50" i="1" s="1"/>
  <c r="Q50" i="1" s="1"/>
  <c r="R50" i="1"/>
  <c r="Y51" i="1"/>
  <c r="W54" i="1"/>
  <c r="W52" i="1"/>
  <c r="S54" i="1"/>
  <c r="O54" i="1"/>
  <c r="P54" i="1" s="1"/>
  <c r="Q54" i="1" s="1"/>
  <c r="Y55" i="1"/>
  <c r="X61" i="1"/>
  <c r="R61" i="1"/>
  <c r="T63" i="1"/>
  <c r="U63" i="1" s="1"/>
  <c r="S64" i="1"/>
  <c r="O64" i="1"/>
  <c r="P64" i="1" s="1"/>
  <c r="Q64" i="1" s="1"/>
  <c r="R64" i="1"/>
  <c r="T64" i="1"/>
  <c r="U64" i="1" s="1"/>
  <c r="X65" i="1"/>
  <c r="R65" i="1"/>
  <c r="E66" i="1"/>
  <c r="X66" i="1" s="1"/>
  <c r="X67" i="1"/>
  <c r="S68" i="1"/>
  <c r="O68" i="1"/>
  <c r="P68" i="1" s="1"/>
  <c r="Q68" i="1" s="1"/>
  <c r="Y69" i="1"/>
  <c r="S72" i="1"/>
  <c r="O72" i="1"/>
  <c r="P72" i="1" s="1"/>
  <c r="Q72" i="1" s="1"/>
  <c r="X74" i="1"/>
  <c r="S75" i="1"/>
  <c r="O75" i="1"/>
  <c r="P75" i="1" s="1"/>
  <c r="Q75" i="1" s="1"/>
  <c r="Y76" i="1"/>
  <c r="V80" i="1"/>
  <c r="Y80" i="1"/>
  <c r="X80" i="1"/>
  <c r="X81" i="1"/>
  <c r="V84" i="1"/>
  <c r="Y84" i="1"/>
  <c r="X84" i="1"/>
  <c r="X92" i="1"/>
  <c r="R92" i="1"/>
  <c r="S95" i="1"/>
  <c r="O95" i="1"/>
  <c r="P95" i="1" s="1"/>
  <c r="Q95" i="1" s="1"/>
  <c r="R95" i="1"/>
  <c r="R96" i="1"/>
  <c r="V97" i="1"/>
  <c r="Y97" i="1"/>
  <c r="X97" i="1"/>
  <c r="X99" i="1"/>
  <c r="R99" i="1"/>
  <c r="S102" i="1"/>
  <c r="O102" i="1"/>
  <c r="P102" i="1" s="1"/>
  <c r="Q102" i="1" s="1"/>
  <c r="R102" i="1"/>
  <c r="Y106" i="1"/>
  <c r="W107" i="1"/>
  <c r="V107" i="1"/>
  <c r="Y107" i="1"/>
  <c r="X109" i="1"/>
  <c r="S113" i="1"/>
  <c r="O113" i="1"/>
  <c r="P113" i="1" s="1"/>
  <c r="Q113" i="1" s="1"/>
  <c r="R113" i="1"/>
  <c r="Y114" i="1"/>
  <c r="W115" i="1"/>
  <c r="V115" i="1"/>
  <c r="Y115" i="1"/>
  <c r="X117" i="1"/>
  <c r="S121" i="1"/>
  <c r="O121" i="1"/>
  <c r="P121" i="1" s="1"/>
  <c r="Q121" i="1" s="1"/>
  <c r="R121" i="1"/>
  <c r="Y122" i="1"/>
  <c r="W123" i="1"/>
  <c r="V123" i="1"/>
  <c r="Y123" i="1"/>
  <c r="X125" i="1"/>
  <c r="S129" i="1"/>
  <c r="O129" i="1"/>
  <c r="P129" i="1" s="1"/>
  <c r="Q129" i="1" s="1"/>
  <c r="R129" i="1"/>
  <c r="Y130" i="1"/>
  <c r="W131" i="1"/>
  <c r="V131" i="1"/>
  <c r="Y131" i="1"/>
  <c r="X133" i="1"/>
  <c r="S137" i="1"/>
  <c r="O137" i="1"/>
  <c r="P137" i="1" s="1"/>
  <c r="Q137" i="1" s="1"/>
  <c r="R137" i="1"/>
  <c r="Y138" i="1"/>
  <c r="W139" i="1"/>
  <c r="V139" i="1"/>
  <c r="Y139" i="1"/>
  <c r="X141" i="1"/>
  <c r="S145" i="1"/>
  <c r="O145" i="1"/>
  <c r="P145" i="1" s="1"/>
  <c r="Q145" i="1" s="1"/>
  <c r="R145" i="1"/>
  <c r="Y146" i="1"/>
  <c r="W147" i="1"/>
  <c r="V147" i="1"/>
  <c r="Y147" i="1"/>
  <c r="X149" i="1"/>
  <c r="T3" i="1"/>
  <c r="U3" i="1" s="1"/>
  <c r="X3" i="1"/>
  <c r="T10" i="1"/>
  <c r="U10" i="1" s="1"/>
  <c r="X10" i="1"/>
  <c r="T17" i="1"/>
  <c r="U17" i="1" s="1"/>
  <c r="X17" i="1"/>
  <c r="T24" i="1"/>
  <c r="U24" i="1" s="1"/>
  <c r="X24" i="1"/>
  <c r="T27" i="1"/>
  <c r="U27" i="1" s="1"/>
  <c r="X27" i="1"/>
  <c r="T31" i="1"/>
  <c r="U31" i="1" s="1"/>
  <c r="X31" i="1"/>
  <c r="T34" i="1"/>
  <c r="U34" i="1" s="1"/>
  <c r="X34" i="1"/>
  <c r="T41" i="1"/>
  <c r="U41" i="1" s="1"/>
  <c r="X41" i="1"/>
  <c r="T48" i="1"/>
  <c r="U48" i="1" s="1"/>
  <c r="X48" i="1"/>
  <c r="T51" i="1"/>
  <c r="U51" i="1" s="1"/>
  <c r="X51" i="1"/>
  <c r="T55" i="1"/>
  <c r="U55" i="1" s="1"/>
  <c r="X55" i="1"/>
  <c r="T62" i="1"/>
  <c r="U62" i="1" s="1"/>
  <c r="X62" i="1"/>
  <c r="T69" i="1"/>
  <c r="U69" i="1" s="1"/>
  <c r="X69" i="1"/>
  <c r="T76" i="1"/>
  <c r="U76" i="1" s="1"/>
  <c r="X76" i="1"/>
  <c r="T79" i="1"/>
  <c r="U79" i="1" s="1"/>
  <c r="X79" i="1"/>
  <c r="T83" i="1"/>
  <c r="U83" i="1" s="1"/>
  <c r="X83" i="1"/>
  <c r="T86" i="1"/>
  <c r="U86" i="1" s="1"/>
  <c r="X86" i="1"/>
  <c r="T93" i="1"/>
  <c r="U93" i="1" s="1"/>
  <c r="X93" i="1"/>
  <c r="T100" i="1"/>
  <c r="U100" i="1" s="1"/>
  <c r="X100" i="1"/>
  <c r="T106" i="1"/>
  <c r="U106" i="1" s="1"/>
  <c r="X106" i="1"/>
  <c r="T108" i="1"/>
  <c r="U108" i="1" s="1"/>
  <c r="X108" i="1"/>
  <c r="T110" i="1"/>
  <c r="U110" i="1" s="1"/>
  <c r="X110" i="1"/>
  <c r="T112" i="1"/>
  <c r="U112" i="1" s="1"/>
  <c r="X112" i="1"/>
  <c r="T114" i="1"/>
  <c r="U114" i="1" s="1"/>
  <c r="X114" i="1"/>
  <c r="T116" i="1"/>
  <c r="U116" i="1" s="1"/>
  <c r="X116" i="1"/>
  <c r="T118" i="1"/>
  <c r="U118" i="1" s="1"/>
  <c r="X118" i="1"/>
  <c r="T120" i="1"/>
  <c r="U120" i="1" s="1"/>
  <c r="X120" i="1"/>
  <c r="T122" i="1"/>
  <c r="U122" i="1" s="1"/>
  <c r="X122" i="1"/>
  <c r="T124" i="1"/>
  <c r="U124" i="1" s="1"/>
  <c r="X124" i="1"/>
  <c r="T126" i="1"/>
  <c r="U126" i="1" s="1"/>
  <c r="X126" i="1"/>
  <c r="T128" i="1"/>
  <c r="U128" i="1" s="1"/>
  <c r="X128" i="1"/>
  <c r="T130" i="1"/>
  <c r="U130" i="1" s="1"/>
  <c r="X130" i="1"/>
  <c r="T132" i="1"/>
  <c r="U132" i="1" s="1"/>
  <c r="X132" i="1"/>
  <c r="T134" i="1"/>
  <c r="U134" i="1" s="1"/>
  <c r="X134" i="1"/>
  <c r="T136" i="1"/>
  <c r="U136" i="1" s="1"/>
  <c r="X136" i="1"/>
  <c r="T138" i="1"/>
  <c r="U138" i="1" s="1"/>
  <c r="X138" i="1"/>
  <c r="T140" i="1"/>
  <c r="U140" i="1" s="1"/>
  <c r="X140" i="1"/>
  <c r="T142" i="1"/>
  <c r="U142" i="1" s="1"/>
  <c r="X142" i="1"/>
  <c r="T144" i="1"/>
  <c r="U144" i="1" s="1"/>
  <c r="X144" i="1"/>
  <c r="T146" i="1"/>
  <c r="U146" i="1" s="1"/>
  <c r="X146" i="1"/>
  <c r="T148" i="1"/>
  <c r="U148" i="1" s="1"/>
  <c r="X148" i="1"/>
  <c r="T6" i="1"/>
  <c r="U6" i="1" s="1"/>
  <c r="T9" i="1"/>
  <c r="U9" i="1" s="1"/>
  <c r="T13" i="1"/>
  <c r="U13" i="1" s="1"/>
  <c r="T16" i="1"/>
  <c r="U16" i="1" s="1"/>
  <c r="T23" i="1"/>
  <c r="U23" i="1" s="1"/>
  <c r="T30" i="1"/>
  <c r="U30" i="1" s="1"/>
  <c r="T33" i="1"/>
  <c r="U33" i="1" s="1"/>
  <c r="T40" i="1"/>
  <c r="U40" i="1" s="1"/>
  <c r="T47" i="1"/>
  <c r="U47" i="1" s="1"/>
  <c r="T54" i="1"/>
  <c r="U54" i="1" s="1"/>
  <c r="T61" i="1"/>
  <c r="U61" i="1" s="1"/>
  <c r="T65" i="1"/>
  <c r="U65" i="1" s="1"/>
  <c r="T68" i="1"/>
  <c r="U68" i="1" s="1"/>
  <c r="T75" i="1"/>
  <c r="U75" i="1" s="1"/>
  <c r="T82" i="1"/>
  <c r="U82" i="1" s="1"/>
  <c r="T85" i="1"/>
  <c r="U85" i="1" s="1"/>
  <c r="T92" i="1"/>
  <c r="U92" i="1" s="1"/>
  <c r="T99" i="1"/>
  <c r="U99" i="1" s="1"/>
  <c r="W49" i="1" l="1"/>
  <c r="V50" i="1"/>
  <c r="W12" i="1"/>
  <c r="Y11" i="1"/>
  <c r="T7" i="1"/>
  <c r="U7" i="1" s="1"/>
  <c r="T72" i="1"/>
  <c r="U72" i="1" s="1"/>
  <c r="T66" i="1"/>
  <c r="U66" i="1" s="1"/>
  <c r="W7" i="1"/>
  <c r="W56" i="1"/>
  <c r="V56" i="1"/>
  <c r="E8" i="1"/>
  <c r="V8" i="1" s="1"/>
  <c r="Y7" i="1"/>
  <c r="X56" i="1"/>
  <c r="X7" i="1"/>
  <c r="Y94" i="1"/>
  <c r="T43" i="1"/>
  <c r="U43" i="1" s="1"/>
  <c r="T42" i="1"/>
  <c r="U42" i="1" s="1"/>
  <c r="W95" i="1"/>
  <c r="Y44" i="1"/>
  <c r="W19" i="1"/>
  <c r="X96" i="1"/>
  <c r="X42" i="1"/>
  <c r="Y42" i="1"/>
  <c r="Y18" i="1"/>
  <c r="W11" i="1"/>
  <c r="V77" i="1"/>
  <c r="V78" i="1"/>
  <c r="X101" i="1"/>
  <c r="W78" i="1"/>
  <c r="W77" i="1"/>
  <c r="Y78" i="1"/>
  <c r="X70" i="1"/>
  <c r="W102" i="1"/>
  <c r="X77" i="1"/>
  <c r="T78" i="1"/>
  <c r="U78" i="1" s="1"/>
  <c r="V70" i="1"/>
  <c r="W72" i="1"/>
  <c r="Y71" i="1"/>
  <c r="T71" i="1"/>
  <c r="U71" i="1" s="1"/>
  <c r="W71" i="1"/>
  <c r="V72" i="1"/>
  <c r="W70" i="1"/>
  <c r="X72" i="1"/>
  <c r="V71" i="1"/>
  <c r="Y70" i="1"/>
  <c r="X71" i="1"/>
  <c r="T70" i="1"/>
  <c r="U70" i="1" s="1"/>
  <c r="T14" i="1"/>
  <c r="U14" i="1" s="1"/>
  <c r="T95" i="1"/>
  <c r="U95" i="1" s="1"/>
  <c r="T94" i="1"/>
  <c r="U94" i="1" s="1"/>
  <c r="Y96" i="1"/>
  <c r="Y43" i="1"/>
  <c r="V18" i="1"/>
  <c r="T96" i="1"/>
  <c r="U96" i="1" s="1"/>
  <c r="W18" i="1"/>
  <c r="V96" i="1"/>
  <c r="Y95" i="1"/>
  <c r="V43" i="1"/>
  <c r="X35" i="1"/>
  <c r="X20" i="1"/>
  <c r="T18" i="1"/>
  <c r="U18" i="1" s="1"/>
  <c r="X95" i="1"/>
  <c r="V44" i="1"/>
  <c r="V94" i="1"/>
  <c r="V42" i="1"/>
  <c r="W94" i="1"/>
  <c r="T44" i="1"/>
  <c r="U44" i="1" s="1"/>
  <c r="X44" i="1"/>
  <c r="W20" i="1"/>
  <c r="V19" i="1"/>
  <c r="W42" i="1"/>
  <c r="V95" i="1"/>
  <c r="W43" i="1"/>
  <c r="Y35" i="1"/>
  <c r="X94" i="1"/>
  <c r="X43" i="1"/>
  <c r="Y101" i="1"/>
  <c r="X19" i="1"/>
  <c r="V101" i="1"/>
  <c r="Y102" i="1"/>
  <c r="V20" i="1"/>
  <c r="X102" i="1"/>
  <c r="T20" i="1"/>
  <c r="U20" i="1" s="1"/>
  <c r="T101" i="1"/>
  <c r="U101" i="1" s="1"/>
  <c r="Y19" i="1"/>
  <c r="W101" i="1"/>
  <c r="V102" i="1"/>
  <c r="X18" i="1"/>
  <c r="T19" i="1"/>
  <c r="U19" i="1" s="1"/>
  <c r="X32" i="1"/>
  <c r="W8" i="1"/>
  <c r="T8" i="1"/>
  <c r="U8" i="1" s="1"/>
  <c r="W32" i="1"/>
  <c r="Y32" i="1"/>
  <c r="E88" i="1"/>
  <c r="W87" i="1"/>
  <c r="T87" i="1"/>
  <c r="U87" i="1" s="1"/>
  <c r="X87" i="1"/>
  <c r="X8" i="1"/>
  <c r="W14" i="1"/>
  <c r="V14" i="1"/>
  <c r="X14" i="1"/>
  <c r="W66" i="1"/>
  <c r="V66" i="1"/>
  <c r="V32" i="1"/>
  <c r="E36" i="1"/>
  <c r="W35" i="1"/>
  <c r="T35" i="1"/>
  <c r="U35" i="1" s="1"/>
  <c r="Y87" i="1"/>
  <c r="Y66" i="1"/>
  <c r="Y8" i="1" l="1"/>
  <c r="E89" i="1"/>
  <c r="T88" i="1"/>
  <c r="U88" i="1" s="1"/>
  <c r="X88" i="1"/>
  <c r="Y88" i="1"/>
  <c r="W88" i="1"/>
  <c r="V88" i="1"/>
  <c r="E37" i="1"/>
  <c r="T36" i="1"/>
  <c r="U36" i="1" s="1"/>
  <c r="X36" i="1"/>
  <c r="V36" i="1"/>
  <c r="W36" i="1"/>
  <c r="Y36" i="1"/>
  <c r="W37" i="1" l="1"/>
  <c r="Y37" i="1"/>
  <c r="V37" i="1"/>
  <c r="E38" i="1"/>
  <c r="X37" i="1"/>
  <c r="T37" i="1"/>
  <c r="U37" i="1" s="1"/>
  <c r="W89" i="1"/>
  <c r="Y89" i="1"/>
  <c r="E90" i="1"/>
  <c r="V89" i="1"/>
  <c r="T89" i="1"/>
  <c r="U89" i="1" s="1"/>
  <c r="X89" i="1"/>
  <c r="V38" i="1" l="1"/>
  <c r="W38" i="1"/>
  <c r="Y38" i="1"/>
  <c r="X38" i="1"/>
  <c r="T38" i="1"/>
  <c r="U38" i="1" s="1"/>
  <c r="V90" i="1"/>
  <c r="W90" i="1"/>
  <c r="X90" i="1"/>
  <c r="Y90" i="1"/>
  <c r="T90" i="1"/>
  <c r="U90" i="1" s="1"/>
</calcChain>
</file>

<file path=xl/sharedStrings.xml><?xml version="1.0" encoding="utf-8"?>
<sst xmlns="http://schemas.openxmlformats.org/spreadsheetml/2006/main" count="760" uniqueCount="370">
  <si>
    <t>1、普通种子（商店）</t>
    <phoneticPr fontId="3" type="noConversion"/>
  </si>
  <si>
    <t>作物
ID</t>
    <phoneticPr fontId="3" type="noConversion"/>
  </si>
  <si>
    <t>作物名称</t>
    <phoneticPr fontId="3" type="noConversion"/>
  </si>
  <si>
    <t>等
级</t>
    <phoneticPr fontId="3" type="noConversion"/>
  </si>
  <si>
    <t>购
买
价
格</t>
    <phoneticPr fontId="3" type="noConversion"/>
  </si>
  <si>
    <t>初
熟
时
间</t>
    <phoneticPr fontId="3" type="noConversion"/>
  </si>
  <si>
    <t>再
熟
时
间</t>
    <phoneticPr fontId="3" type="noConversion"/>
  </si>
  <si>
    <t>季
数</t>
    <phoneticPr fontId="3" type="noConversion"/>
  </si>
  <si>
    <t>产
量</t>
    <phoneticPr fontId="3" type="noConversion"/>
  </si>
  <si>
    <t>单
价</t>
    <phoneticPr fontId="3" type="noConversion"/>
  </si>
  <si>
    <t>总
卖
出
价
格</t>
    <phoneticPr fontId="3" type="noConversion"/>
  </si>
  <si>
    <t>每
季
收
获
经
验</t>
    <phoneticPr fontId="3" type="noConversion"/>
  </si>
  <si>
    <t>总
经
验</t>
    <phoneticPr fontId="3" type="noConversion"/>
  </si>
  <si>
    <t>总
时
间</t>
    <phoneticPr fontId="3" type="noConversion"/>
  </si>
  <si>
    <r>
      <t>每
小时
经验
(</t>
    </r>
    <r>
      <rPr>
        <sz val="9"/>
        <color indexed="60"/>
        <rFont val="宋体"/>
        <family val="3"/>
        <charset val="134"/>
      </rPr>
      <t>黄</t>
    </r>
    <r>
      <rPr>
        <sz val="9"/>
        <rFont val="宋体"/>
        <family val="3"/>
        <charset val="134"/>
      </rPr>
      <t>)</t>
    </r>
    <phoneticPr fontId="3" type="noConversion"/>
  </si>
  <si>
    <r>
      <t>每
小时
经验
(</t>
    </r>
    <r>
      <rPr>
        <sz val="9"/>
        <color indexed="10"/>
        <rFont val="宋体"/>
        <family val="3"/>
        <charset val="134"/>
      </rPr>
      <t>红</t>
    </r>
    <r>
      <rPr>
        <sz val="9"/>
        <rFont val="宋体"/>
        <family val="3"/>
        <charset val="134"/>
      </rPr>
      <t>)</t>
    </r>
    <phoneticPr fontId="3" type="noConversion"/>
  </si>
  <si>
    <t>每
小时
经验
(黑)</t>
    <phoneticPr fontId="3" type="noConversion"/>
  </si>
  <si>
    <r>
      <t>每
小时
经验
(</t>
    </r>
    <r>
      <rPr>
        <sz val="9"/>
        <color indexed="13"/>
        <rFont val="宋体"/>
        <family val="3"/>
        <charset val="134"/>
      </rPr>
      <t>金</t>
    </r>
    <r>
      <rPr>
        <sz val="9"/>
        <rFont val="宋体"/>
        <family val="3"/>
        <charset val="134"/>
      </rPr>
      <t>)</t>
    </r>
    <phoneticPr fontId="3" type="noConversion"/>
  </si>
  <si>
    <r>
      <t>每
小时
经验
(</t>
    </r>
    <r>
      <rPr>
        <sz val="9"/>
        <color indexed="14"/>
        <rFont val="宋体"/>
        <family val="3"/>
        <charset val="134"/>
      </rPr>
      <t>紫</t>
    </r>
    <r>
      <rPr>
        <sz val="9"/>
        <rFont val="宋体"/>
        <family val="3"/>
        <charset val="134"/>
      </rPr>
      <t>)</t>
    </r>
    <phoneticPr fontId="3" type="noConversion"/>
  </si>
  <si>
    <t>总
利
润</t>
    <phoneticPr fontId="3" type="noConversion"/>
  </si>
  <si>
    <r>
      <t>每
小时
收入
(</t>
    </r>
    <r>
      <rPr>
        <sz val="9"/>
        <color indexed="60"/>
        <rFont val="宋体"/>
        <family val="3"/>
        <charset val="134"/>
      </rPr>
      <t>黄</t>
    </r>
    <r>
      <rPr>
        <sz val="9"/>
        <rFont val="宋体"/>
        <family val="3"/>
        <charset val="134"/>
      </rPr>
      <t>)</t>
    </r>
    <phoneticPr fontId="3" type="noConversion"/>
  </si>
  <si>
    <r>
      <t>每
小时
收入
(</t>
    </r>
    <r>
      <rPr>
        <sz val="9"/>
        <color indexed="10"/>
        <rFont val="宋体"/>
        <family val="3"/>
        <charset val="134"/>
      </rPr>
      <t>红</t>
    </r>
    <r>
      <rPr>
        <sz val="9"/>
        <rFont val="宋体"/>
        <family val="3"/>
        <charset val="134"/>
      </rPr>
      <t>)</t>
    </r>
    <phoneticPr fontId="3" type="noConversion"/>
  </si>
  <si>
    <t>每
小时
收入
(黑)</t>
    <phoneticPr fontId="3" type="noConversion"/>
  </si>
  <si>
    <r>
      <t>每
小时
收入
(</t>
    </r>
    <r>
      <rPr>
        <sz val="9"/>
        <color indexed="13"/>
        <rFont val="宋体"/>
        <family val="3"/>
        <charset val="134"/>
      </rPr>
      <t>金</t>
    </r>
    <r>
      <rPr>
        <sz val="9"/>
        <rFont val="宋体"/>
        <family val="3"/>
        <charset val="134"/>
      </rPr>
      <t>)</t>
    </r>
    <phoneticPr fontId="3" type="noConversion"/>
  </si>
  <si>
    <r>
      <t>每
小时
收入
(</t>
    </r>
    <r>
      <rPr>
        <sz val="9"/>
        <color indexed="14"/>
        <rFont val="宋体"/>
        <family val="3"/>
        <charset val="134"/>
      </rPr>
      <t>紫</t>
    </r>
    <r>
      <rPr>
        <sz val="9"/>
        <rFont val="宋体"/>
        <family val="3"/>
        <charset val="134"/>
      </rPr>
      <t>)</t>
    </r>
    <phoneticPr fontId="3" type="noConversion"/>
  </si>
  <si>
    <t>有
机</t>
    <phoneticPr fontId="3" type="noConversion"/>
  </si>
  <si>
    <t>积
分</t>
    <phoneticPr fontId="3" type="noConversion"/>
  </si>
  <si>
    <t>合
成
作
物
ID</t>
    <phoneticPr fontId="3" type="noConversion"/>
  </si>
  <si>
    <t>杂
交
星
级</t>
    <phoneticPr fontId="3" type="noConversion"/>
  </si>
  <si>
    <t>备注</t>
    <phoneticPr fontId="3" type="noConversion"/>
  </si>
  <si>
    <t>白萝卜</t>
    <phoneticPr fontId="3" type="noConversion"/>
  </si>
  <si>
    <t>胡萝卜</t>
  </si>
  <si>
    <t>牧草</t>
  </si>
  <si>
    <t>大白菜</t>
  </si>
  <si>
    <t>大蒜</t>
    <phoneticPr fontId="3" type="noConversion"/>
  </si>
  <si>
    <t>水稻</t>
  </si>
  <si>
    <t>小麦</t>
  </si>
  <si>
    <t>玉米</t>
  </si>
  <si>
    <t>土豆</t>
  </si>
  <si>
    <t>小白菜</t>
    <phoneticPr fontId="3" type="noConversion"/>
  </si>
  <si>
    <t>生菜</t>
    <phoneticPr fontId="3" type="noConversion"/>
  </si>
  <si>
    <t>油菜</t>
    <phoneticPr fontId="3" type="noConversion"/>
  </si>
  <si>
    <t>茄子</t>
  </si>
  <si>
    <t>红枣</t>
    <phoneticPr fontId="3" type="noConversion"/>
  </si>
  <si>
    <t>番茄</t>
  </si>
  <si>
    <t>花菜</t>
    <phoneticPr fontId="3" type="noConversion"/>
  </si>
  <si>
    <t>韭菜</t>
    <phoneticPr fontId="3" type="noConversion"/>
  </si>
  <si>
    <t>豌豆</t>
  </si>
  <si>
    <t>莲藕</t>
    <phoneticPr fontId="3" type="noConversion"/>
  </si>
  <si>
    <t>红玫瑰</t>
    <phoneticPr fontId="3" type="noConversion"/>
  </si>
  <si>
    <t>辣椒</t>
  </si>
  <si>
    <t>黄瓜</t>
    <phoneticPr fontId="3" type="noConversion"/>
  </si>
  <si>
    <t>芹菜</t>
    <phoneticPr fontId="3" type="noConversion"/>
  </si>
  <si>
    <t>南瓜</t>
  </si>
  <si>
    <t>核桃</t>
    <phoneticPr fontId="3" type="noConversion"/>
  </si>
  <si>
    <t>草莓</t>
    <phoneticPr fontId="3" type="noConversion"/>
  </si>
  <si>
    <t>苹果</t>
  </si>
  <si>
    <t>西瓜</t>
  </si>
  <si>
    <t>黄豆</t>
    <phoneticPr fontId="3" type="noConversion"/>
  </si>
  <si>
    <t>魔法神花</t>
    <phoneticPr fontId="3" type="noConversion"/>
  </si>
  <si>
    <t>QQ游戏作物</t>
    <phoneticPr fontId="3" type="noConversion"/>
  </si>
  <si>
    <t>香蕉</t>
  </si>
  <si>
    <t>竹笋</t>
    <phoneticPr fontId="3" type="noConversion"/>
  </si>
  <si>
    <t>桃子</t>
  </si>
  <si>
    <t>甘蔗</t>
  </si>
  <si>
    <t>橙子</t>
  </si>
  <si>
    <t>葡萄</t>
  </si>
  <si>
    <t>丝瓜</t>
  </si>
  <si>
    <t>榛子</t>
  </si>
  <si>
    <t>迎春花</t>
    <phoneticPr fontId="3" type="noConversion"/>
  </si>
  <si>
    <t>石榴</t>
  </si>
  <si>
    <t>栗子</t>
    <phoneticPr fontId="3" type="noConversion"/>
  </si>
  <si>
    <t>柚子</t>
  </si>
  <si>
    <t>蘑菇</t>
  </si>
  <si>
    <t>菠萝</t>
    <phoneticPr fontId="3" type="noConversion"/>
  </si>
  <si>
    <t>箬竹</t>
    <phoneticPr fontId="3" type="noConversion"/>
  </si>
  <si>
    <t>无花果</t>
    <phoneticPr fontId="3" type="noConversion"/>
  </si>
  <si>
    <t>椰子</t>
  </si>
  <si>
    <t>花生</t>
  </si>
  <si>
    <t>金针菇</t>
    <phoneticPr fontId="3" type="noConversion"/>
  </si>
  <si>
    <t>葫芦</t>
  </si>
  <si>
    <t>猕猴桃</t>
  </si>
  <si>
    <t>梨</t>
  </si>
  <si>
    <t>睡莲</t>
    <phoneticPr fontId="3" type="noConversion"/>
  </si>
  <si>
    <t>火龙果</t>
  </si>
  <si>
    <t>枇杷</t>
  </si>
  <si>
    <t>樱桃</t>
  </si>
  <si>
    <t>李子</t>
    <phoneticPr fontId="3" type="noConversion"/>
  </si>
  <si>
    <t>荔枝</t>
  </si>
  <si>
    <t>香瓜</t>
    <phoneticPr fontId="3" type="noConversion"/>
  </si>
  <si>
    <t>木瓜</t>
  </si>
  <si>
    <t>桂圆</t>
  </si>
  <si>
    <t>月柿</t>
    <phoneticPr fontId="3" type="noConversion"/>
  </si>
  <si>
    <t>杨桃</t>
  </si>
  <si>
    <t>哈密瓜</t>
    <phoneticPr fontId="3" type="noConversion"/>
  </si>
  <si>
    <t>桑葚</t>
    <phoneticPr fontId="3" type="noConversion"/>
  </si>
  <si>
    <t>柠檬</t>
  </si>
  <si>
    <t>芒果</t>
  </si>
  <si>
    <t>杨梅</t>
    <phoneticPr fontId="3" type="noConversion"/>
  </si>
  <si>
    <t>榴莲</t>
  </si>
  <si>
    <t>番石榴</t>
    <phoneticPr fontId="3" type="noConversion"/>
  </si>
  <si>
    <t>蓝莓</t>
    <phoneticPr fontId="3" type="noConversion"/>
  </si>
  <si>
    <t>山竹</t>
  </si>
  <si>
    <t>苦瓜</t>
  </si>
  <si>
    <t>冬瓜</t>
  </si>
  <si>
    <t>杏子</t>
  </si>
  <si>
    <t>金桔</t>
  </si>
  <si>
    <t>红毛丹</t>
  </si>
  <si>
    <t>芭蕉</t>
  </si>
  <si>
    <t>番荔枝</t>
    <phoneticPr fontId="3" type="noConversion"/>
  </si>
  <si>
    <t>橄榄</t>
  </si>
  <si>
    <t>百香果</t>
  </si>
  <si>
    <t>灯笼果</t>
    <phoneticPr fontId="3" type="noConversion"/>
  </si>
  <si>
    <t>芦荟</t>
  </si>
  <si>
    <t>薄荷</t>
    <phoneticPr fontId="3" type="noConversion"/>
  </si>
  <si>
    <t>菠萝蜜</t>
  </si>
  <si>
    <t>鳄梨</t>
  </si>
  <si>
    <t>乌饭子</t>
  </si>
  <si>
    <t>黑布仑</t>
    <phoneticPr fontId="3" type="noConversion"/>
  </si>
  <si>
    <t>可可豆</t>
  </si>
  <si>
    <t>莲雾</t>
    <phoneticPr fontId="3" type="noConversion"/>
  </si>
  <si>
    <t>蛋黄果</t>
  </si>
  <si>
    <t>沙棘</t>
  </si>
  <si>
    <t>榅桲</t>
  </si>
  <si>
    <t>黄金果</t>
    <phoneticPr fontId="3" type="noConversion"/>
  </si>
  <si>
    <t>决明子</t>
    <phoneticPr fontId="3" type="noConversion"/>
  </si>
  <si>
    <t>关苍术</t>
    <phoneticPr fontId="3" type="noConversion"/>
  </si>
  <si>
    <t>冬凌草</t>
    <phoneticPr fontId="3" type="noConversion"/>
  </si>
  <si>
    <t>关白附子</t>
    <phoneticPr fontId="3" type="noConversion"/>
  </si>
  <si>
    <t>兔儿伞</t>
    <phoneticPr fontId="3" type="noConversion"/>
  </si>
  <si>
    <t>益母草</t>
    <phoneticPr fontId="3" type="noConversion"/>
  </si>
  <si>
    <t>一点红</t>
    <phoneticPr fontId="3" type="noConversion"/>
  </si>
  <si>
    <t>三七</t>
    <phoneticPr fontId="3" type="noConversion"/>
  </si>
  <si>
    <t>富贵竹</t>
    <phoneticPr fontId="3" type="noConversion"/>
  </si>
  <si>
    <t>点地梅</t>
    <phoneticPr fontId="3" type="noConversion"/>
  </si>
  <si>
    <t>滴水观音</t>
    <phoneticPr fontId="3" type="noConversion"/>
  </si>
  <si>
    <t>云南黄馨</t>
    <phoneticPr fontId="3" type="noConversion"/>
  </si>
  <si>
    <t>短裙欧石楠</t>
    <phoneticPr fontId="3" type="noConversion"/>
  </si>
  <si>
    <t>荷青花</t>
    <phoneticPr fontId="3" type="noConversion"/>
  </si>
  <si>
    <t>水塔花</t>
    <phoneticPr fontId="3" type="noConversion"/>
  </si>
  <si>
    <t>2、红土地种子（商店）</t>
    <phoneticPr fontId="3" type="noConversion"/>
  </si>
  <si>
    <t>瓶子树</t>
    <phoneticPr fontId="3" type="noConversion"/>
  </si>
  <si>
    <t>-</t>
    <phoneticPr fontId="3" type="noConversion"/>
  </si>
  <si>
    <t>猪笼草</t>
    <phoneticPr fontId="3" type="noConversion"/>
  </si>
  <si>
    <t>曼陀罗华</t>
    <phoneticPr fontId="3" type="noConversion"/>
  </si>
  <si>
    <t>曼珠沙华</t>
    <phoneticPr fontId="3" type="noConversion"/>
  </si>
  <si>
    <t>天堂鸟</t>
    <phoneticPr fontId="3" type="noConversion"/>
  </si>
  <si>
    <t>豹皮花</t>
    <phoneticPr fontId="3" type="noConversion"/>
  </si>
  <si>
    <t>宝华玉兰</t>
    <phoneticPr fontId="3" type="noConversion"/>
  </si>
  <si>
    <t>依米花</t>
    <phoneticPr fontId="3" type="noConversion"/>
  </si>
  <si>
    <t>大王花</t>
    <phoneticPr fontId="3" type="noConversion"/>
  </si>
  <si>
    <t>人参果</t>
    <phoneticPr fontId="3" type="noConversion"/>
  </si>
  <si>
    <t>金花茶</t>
    <phoneticPr fontId="3" type="noConversion"/>
  </si>
  <si>
    <t>天山雪莲</t>
    <phoneticPr fontId="3" type="noConversion"/>
  </si>
  <si>
    <t>金边灵芝</t>
    <phoneticPr fontId="3" type="noConversion"/>
  </si>
  <si>
    <t>何首乌</t>
    <phoneticPr fontId="3" type="noConversion"/>
  </si>
  <si>
    <t>人参</t>
    <phoneticPr fontId="3" type="noConversion"/>
  </si>
  <si>
    <t>似血杜鹃</t>
    <phoneticPr fontId="3" type="noConversion"/>
  </si>
  <si>
    <t>芹叶铁线莲</t>
    <phoneticPr fontId="3" type="noConversion"/>
  </si>
  <si>
    <t>葡萄风信子</t>
    <phoneticPr fontId="3" type="noConversion"/>
  </si>
  <si>
    <t>醉蝶花</t>
    <phoneticPr fontId="3" type="noConversion"/>
  </si>
  <si>
    <t>袋鼠花</t>
    <phoneticPr fontId="3" type="noConversion"/>
  </si>
  <si>
    <t>荷包牡丹</t>
    <phoneticPr fontId="3" type="noConversion"/>
  </si>
  <si>
    <t>鹭草</t>
    <phoneticPr fontId="3" type="noConversion"/>
  </si>
  <si>
    <t>吊钟花</t>
    <phoneticPr fontId="3" type="noConversion"/>
  </si>
  <si>
    <t>羊乳花</t>
    <phoneticPr fontId="3" type="noConversion"/>
  </si>
  <si>
    <t>冰凌花</t>
    <phoneticPr fontId="3" type="noConversion"/>
  </si>
  <si>
    <t>帝王花</t>
    <phoneticPr fontId="3" type="noConversion"/>
  </si>
  <si>
    <t>猴面包树</t>
    <phoneticPr fontId="3" type="noConversion"/>
  </si>
  <si>
    <t>3、黑土地种子（商店）</t>
    <phoneticPr fontId="3" type="noConversion"/>
  </si>
  <si>
    <t>园艺海豚</t>
    <phoneticPr fontId="3" type="noConversion"/>
  </si>
  <si>
    <t>园艺鲸鱼</t>
    <phoneticPr fontId="3" type="noConversion"/>
  </si>
  <si>
    <t>园艺孔雀</t>
    <phoneticPr fontId="3" type="noConversion"/>
  </si>
  <si>
    <t>园艺麋鹿</t>
    <phoneticPr fontId="3" type="noConversion"/>
  </si>
  <si>
    <t>园艺兔子</t>
    <phoneticPr fontId="3" type="noConversion"/>
  </si>
  <si>
    <t>园艺大象</t>
    <phoneticPr fontId="3" type="noConversion"/>
  </si>
  <si>
    <t>园艺独角兽</t>
    <phoneticPr fontId="3" type="noConversion"/>
  </si>
  <si>
    <t>石莲花</t>
    <phoneticPr fontId="3" type="noConversion"/>
  </si>
  <si>
    <t>繁星花</t>
    <phoneticPr fontId="3" type="noConversion"/>
  </si>
  <si>
    <t>香彩雀</t>
    <phoneticPr fontId="3" type="noConversion"/>
  </si>
  <si>
    <t>4、金土地种子（商店）</t>
    <phoneticPr fontId="3" type="noConversion"/>
  </si>
  <si>
    <t>玉石葡萄</t>
    <phoneticPr fontId="3" type="noConversion"/>
  </si>
  <si>
    <t>翡翠玉白菜</t>
  </si>
  <si>
    <t>翡翠金蟾</t>
  </si>
  <si>
    <t>金貔貅</t>
  </si>
  <si>
    <t>金财神</t>
  </si>
  <si>
    <t>珍爱金瓜</t>
    <phoneticPr fontId="3" type="noConversion"/>
  </si>
  <si>
    <t>阳光葵</t>
    <phoneticPr fontId="3" type="noConversion"/>
  </si>
  <si>
    <t>温暖之光</t>
    <phoneticPr fontId="3" type="noConversion"/>
  </si>
  <si>
    <t>爱之心</t>
    <phoneticPr fontId="3" type="noConversion"/>
  </si>
  <si>
    <t>荷花玉兰</t>
  </si>
  <si>
    <t>萱草</t>
    <phoneticPr fontId="3" type="noConversion"/>
  </si>
  <si>
    <t>5、有机种子（商店）</t>
    <phoneticPr fontId="3" type="noConversion"/>
  </si>
  <si>
    <t>有机白萝卜</t>
    <phoneticPr fontId="3" type="noConversion"/>
  </si>
  <si>
    <t>是</t>
    <phoneticPr fontId="3" type="noConversion"/>
  </si>
  <si>
    <t>有机苹果</t>
    <phoneticPr fontId="3" type="noConversion"/>
  </si>
  <si>
    <t>桔梗花</t>
    <phoneticPr fontId="3" type="noConversion"/>
  </si>
  <si>
    <t>红白樱花</t>
    <phoneticPr fontId="3" type="noConversion"/>
  </si>
  <si>
    <t>红色郁金香</t>
    <phoneticPr fontId="3" type="noConversion"/>
  </si>
  <si>
    <t>扶桑花</t>
    <phoneticPr fontId="3" type="noConversion"/>
  </si>
  <si>
    <t>天女花</t>
    <phoneticPr fontId="3" type="noConversion"/>
  </si>
  <si>
    <t>蟠桃树</t>
    <phoneticPr fontId="3" type="noConversion"/>
  </si>
  <si>
    <t>生灵骨草</t>
    <phoneticPr fontId="3" type="noConversion"/>
  </si>
  <si>
    <t>富贵丽花</t>
    <phoneticPr fontId="3" type="noConversion"/>
  </si>
  <si>
    <t>柔紫千红</t>
    <phoneticPr fontId="3" type="noConversion"/>
  </si>
  <si>
    <t>小仙花</t>
    <phoneticPr fontId="3" type="noConversion"/>
  </si>
  <si>
    <t>月宴</t>
    <phoneticPr fontId="3" type="noConversion"/>
  </si>
  <si>
    <t>大地翅膀</t>
    <phoneticPr fontId="3" type="noConversion"/>
  </si>
  <si>
    <t>弹簧草</t>
    <phoneticPr fontId="3" type="noConversion"/>
  </si>
  <si>
    <t>6、杂交种子（商店）</t>
    <phoneticPr fontId="3" type="noConversion"/>
  </si>
  <si>
    <t>书生捧墨</t>
    <phoneticPr fontId="3" type="noConversion"/>
  </si>
  <si>
    <t>一星书生捧墨</t>
    <phoneticPr fontId="3" type="noConversion"/>
  </si>
  <si>
    <t>二星书生捧墨</t>
    <phoneticPr fontId="3" type="noConversion"/>
  </si>
  <si>
    <t>三星书生捧墨</t>
    <phoneticPr fontId="3" type="noConversion"/>
  </si>
  <si>
    <t>四星书生捧墨</t>
    <phoneticPr fontId="3" type="noConversion"/>
  </si>
  <si>
    <t>五星书生捧墨</t>
    <phoneticPr fontId="3" type="noConversion"/>
  </si>
  <si>
    <t>荷花蔷薇</t>
    <phoneticPr fontId="3" type="noConversion"/>
  </si>
  <si>
    <t>一星荷花蔷薇</t>
    <phoneticPr fontId="3" type="noConversion"/>
  </si>
  <si>
    <t>二星荷花蔷薇</t>
  </si>
  <si>
    <t>三星荷花蔷薇</t>
  </si>
  <si>
    <t>四星荷花蔷薇</t>
  </si>
  <si>
    <t>五星荷花蔷薇</t>
    <phoneticPr fontId="3" type="noConversion"/>
  </si>
  <si>
    <t>百叶蔷薇</t>
    <phoneticPr fontId="3" type="noConversion"/>
  </si>
  <si>
    <t>一星百叶蔷薇</t>
  </si>
  <si>
    <t>二星百叶蔷薇</t>
  </si>
  <si>
    <t>三星百叶蔷薇</t>
  </si>
  <si>
    <t>四星百叶蔷薇</t>
  </si>
  <si>
    <t>五星百叶蔷薇</t>
  </si>
  <si>
    <t>巨峰葡萄</t>
    <phoneticPr fontId="3" type="noConversion"/>
  </si>
  <si>
    <t>一星巨峰葡萄</t>
  </si>
  <si>
    <t>二星巨峰葡萄</t>
  </si>
  <si>
    <t>三星巨峰葡萄</t>
  </si>
  <si>
    <t>四星巨峰葡萄</t>
  </si>
  <si>
    <t>五星巨峰葡萄</t>
  </si>
  <si>
    <t>白玉霓</t>
    <phoneticPr fontId="3" type="noConversion"/>
  </si>
  <si>
    <t>一星白玉霓</t>
  </si>
  <si>
    <t>二星白玉霓</t>
  </si>
  <si>
    <t>三星白玉霓</t>
  </si>
  <si>
    <t>四星白玉霓</t>
  </si>
  <si>
    <t>五星白玉霓</t>
  </si>
  <si>
    <t>红富士</t>
    <phoneticPr fontId="3" type="noConversion"/>
  </si>
  <si>
    <t>一星红富士</t>
  </si>
  <si>
    <t>二星红富士</t>
  </si>
  <si>
    <t>三星红富士</t>
  </si>
  <si>
    <t>四星红富士</t>
  </si>
  <si>
    <t>五星红富士</t>
  </si>
  <si>
    <t>什样锦牡丹</t>
    <phoneticPr fontId="3" type="noConversion"/>
  </si>
  <si>
    <t>一星什样锦牡丹</t>
  </si>
  <si>
    <t>二星什样锦牡丹</t>
  </si>
  <si>
    <t>三星什样锦牡丹</t>
  </si>
  <si>
    <t>四星什样锦牡丹</t>
  </si>
  <si>
    <t>五星什样锦牡丹</t>
  </si>
  <si>
    <t>喇叭水仙</t>
    <phoneticPr fontId="3" type="noConversion"/>
  </si>
  <si>
    <t>一星喇叭水仙</t>
  </si>
  <si>
    <t>二星喇叭水仙</t>
  </si>
  <si>
    <t>三星喇叭水仙</t>
  </si>
  <si>
    <t>四星喇叭水仙</t>
  </si>
  <si>
    <t>五星喇叭水仙</t>
  </si>
  <si>
    <t>卷丹百合</t>
    <phoneticPr fontId="3" type="noConversion"/>
  </si>
  <si>
    <t>一星卷丹百合</t>
  </si>
  <si>
    <t>二星卷丹百合</t>
  </si>
  <si>
    <t>三星卷丹百合</t>
  </si>
  <si>
    <t>四星卷丹百合</t>
  </si>
  <si>
    <t>五星卷丹百合</t>
  </si>
  <si>
    <t>8、点券种子（点券市场）</t>
    <phoneticPr fontId="3" type="noConversion"/>
  </si>
  <si>
    <t>丁香水仙</t>
    <phoneticPr fontId="3" type="noConversion"/>
  </si>
  <si>
    <t>一星丁香水仙</t>
    <phoneticPr fontId="3" type="noConversion"/>
  </si>
  <si>
    <t>二星丁香水仙</t>
    <phoneticPr fontId="3" type="noConversion"/>
  </si>
  <si>
    <t>三星丁香水仙</t>
    <phoneticPr fontId="3" type="noConversion"/>
  </si>
  <si>
    <t>四星丁香水仙</t>
    <phoneticPr fontId="3" type="noConversion"/>
  </si>
  <si>
    <t>五星丁香水仙</t>
    <phoneticPr fontId="3" type="noConversion"/>
  </si>
  <si>
    <t>围裙水仙</t>
    <phoneticPr fontId="3" type="noConversion"/>
  </si>
  <si>
    <t>一星围裙水仙</t>
    <phoneticPr fontId="3" type="noConversion"/>
  </si>
  <si>
    <t>二星围裙水仙</t>
    <phoneticPr fontId="3" type="noConversion"/>
  </si>
  <si>
    <t>三星围裙水仙</t>
    <phoneticPr fontId="3" type="noConversion"/>
  </si>
  <si>
    <t>四星围裙水仙</t>
    <phoneticPr fontId="3" type="noConversion"/>
  </si>
  <si>
    <t>五星围裙水仙</t>
    <phoneticPr fontId="3" type="noConversion"/>
  </si>
  <si>
    <t>绿绒蒿</t>
    <phoneticPr fontId="3" type="noConversion"/>
  </si>
  <si>
    <t>一星绿绒蒿</t>
    <phoneticPr fontId="3" type="noConversion"/>
  </si>
  <si>
    <t>二星绿绒蒿</t>
    <phoneticPr fontId="3" type="noConversion"/>
  </si>
  <si>
    <t>三星绿绒蒿</t>
    <phoneticPr fontId="3" type="noConversion"/>
  </si>
  <si>
    <t>四星绿绒蒿</t>
    <phoneticPr fontId="3" type="noConversion"/>
  </si>
  <si>
    <t>五星绿绒蒿</t>
    <phoneticPr fontId="3" type="noConversion"/>
  </si>
  <si>
    <t>秦椒</t>
    <phoneticPr fontId="3" type="noConversion"/>
  </si>
  <si>
    <t>一星秦椒</t>
    <phoneticPr fontId="3" type="noConversion"/>
  </si>
  <si>
    <t>二星秦椒</t>
    <phoneticPr fontId="3" type="noConversion"/>
  </si>
  <si>
    <t>三星秦椒</t>
    <phoneticPr fontId="3" type="noConversion"/>
  </si>
  <si>
    <t>四星秦椒</t>
    <phoneticPr fontId="3" type="noConversion"/>
  </si>
  <si>
    <t>五星秦椒</t>
    <phoneticPr fontId="3" type="noConversion"/>
  </si>
  <si>
    <t>五彩椒</t>
    <phoneticPr fontId="3" type="noConversion"/>
  </si>
  <si>
    <t>一星五彩椒</t>
    <phoneticPr fontId="3" type="noConversion"/>
  </si>
  <si>
    <t>二星五彩椒</t>
    <phoneticPr fontId="3" type="noConversion"/>
  </si>
  <si>
    <t>三星五彩椒</t>
    <phoneticPr fontId="3" type="noConversion"/>
  </si>
  <si>
    <t>四星五彩椒</t>
    <phoneticPr fontId="3" type="noConversion"/>
  </si>
  <si>
    <t>五星五彩椒</t>
    <phoneticPr fontId="3" type="noConversion"/>
  </si>
  <si>
    <t>香水百合</t>
    <phoneticPr fontId="3" type="noConversion"/>
  </si>
  <si>
    <t>一星香水百合</t>
    <phoneticPr fontId="3" type="noConversion"/>
  </si>
  <si>
    <t>二星香水百合</t>
    <phoneticPr fontId="3" type="noConversion"/>
  </si>
  <si>
    <t>三星香水百合</t>
    <phoneticPr fontId="3" type="noConversion"/>
  </si>
  <si>
    <t>四星香水百合</t>
    <phoneticPr fontId="3" type="noConversion"/>
  </si>
  <si>
    <t>五星香水百合</t>
    <phoneticPr fontId="3" type="noConversion"/>
  </si>
  <si>
    <t>葛巾紫</t>
    <phoneticPr fontId="3" type="noConversion"/>
  </si>
  <si>
    <t>一星葛巾紫</t>
    <phoneticPr fontId="3" type="noConversion"/>
  </si>
  <si>
    <t>二星葛巾紫</t>
    <phoneticPr fontId="3" type="noConversion"/>
  </si>
  <si>
    <t>三星葛巾紫</t>
    <phoneticPr fontId="3" type="noConversion"/>
  </si>
  <si>
    <t>四星葛巾紫</t>
    <phoneticPr fontId="3" type="noConversion"/>
  </si>
  <si>
    <t>五星葛巾紫</t>
    <phoneticPr fontId="3" type="noConversion"/>
  </si>
  <si>
    <t>9、加工坊种子（牧场加工坊）</t>
    <phoneticPr fontId="3" type="noConversion"/>
  </si>
  <si>
    <t>英雄大象</t>
    <phoneticPr fontId="3" type="noConversion"/>
  </si>
  <si>
    <t>象牙红</t>
    <phoneticPr fontId="3" type="noConversion"/>
  </si>
  <si>
    <t>金银花</t>
    <phoneticPr fontId="3" type="noConversion"/>
  </si>
  <si>
    <t>六月雪</t>
    <phoneticPr fontId="3" type="noConversion"/>
  </si>
  <si>
    <t>毛蟹爪莲</t>
    <phoneticPr fontId="3" type="noConversion"/>
  </si>
  <si>
    <t>火绒草</t>
    <phoneticPr fontId="3" type="noConversion"/>
  </si>
  <si>
    <t>秋菊（红色）</t>
    <phoneticPr fontId="3" type="noConversion"/>
  </si>
  <si>
    <t>凤仙花</t>
    <phoneticPr fontId="3" type="noConversion"/>
  </si>
  <si>
    <t>绿牡丹</t>
    <phoneticPr fontId="3" type="noConversion"/>
  </si>
  <si>
    <t>秋菊（黄色）</t>
    <phoneticPr fontId="3" type="noConversion"/>
  </si>
  <si>
    <t>茱萸</t>
    <phoneticPr fontId="3" type="noConversion"/>
  </si>
  <si>
    <t>食人花</t>
    <phoneticPr fontId="3" type="noConversion"/>
  </si>
  <si>
    <t>月桂花</t>
    <phoneticPr fontId="3" type="noConversion"/>
  </si>
  <si>
    <t>月亮果</t>
    <phoneticPr fontId="3" type="noConversion"/>
  </si>
  <si>
    <t>海棠花</t>
    <phoneticPr fontId="3" type="noConversion"/>
  </si>
  <si>
    <t>丁香花</t>
    <phoneticPr fontId="3" type="noConversion"/>
  </si>
  <si>
    <t>勿忘我</t>
    <phoneticPr fontId="3" type="noConversion"/>
  </si>
  <si>
    <t>仙人掌</t>
    <phoneticPr fontId="3" type="noConversion"/>
  </si>
  <si>
    <t>琼花</t>
    <phoneticPr fontId="3" type="noConversion"/>
  </si>
  <si>
    <t>紫罗兰</t>
    <phoneticPr fontId="3" type="noConversion"/>
  </si>
  <si>
    <t>七里香</t>
    <phoneticPr fontId="3" type="noConversion"/>
  </si>
  <si>
    <t>向日葵</t>
    <phoneticPr fontId="3" type="noConversion"/>
  </si>
  <si>
    <t>含羞草</t>
    <phoneticPr fontId="3" type="noConversion"/>
  </si>
  <si>
    <t>冰爽之星</t>
    <phoneticPr fontId="3" type="noConversion"/>
  </si>
  <si>
    <t>牵牛花</t>
    <phoneticPr fontId="3" type="noConversion"/>
  </si>
  <si>
    <t>满天星</t>
    <phoneticPr fontId="3" type="noConversion"/>
  </si>
  <si>
    <t>太阳花</t>
    <phoneticPr fontId="3" type="noConversion"/>
  </si>
  <si>
    <t>蔷薇</t>
    <phoneticPr fontId="3" type="noConversion"/>
  </si>
  <si>
    <t>栀子花</t>
    <phoneticPr fontId="3" type="noConversion"/>
  </si>
  <si>
    <t>茉莉花</t>
    <phoneticPr fontId="3" type="noConversion"/>
  </si>
  <si>
    <t>七色花</t>
    <phoneticPr fontId="3" type="noConversion"/>
  </si>
  <si>
    <t>人参娃</t>
    <phoneticPr fontId="3" type="noConversion"/>
  </si>
  <si>
    <t>铃兰</t>
    <phoneticPr fontId="3" type="noConversion"/>
  </si>
  <si>
    <t>蓝玫瑰</t>
    <phoneticPr fontId="3" type="noConversion"/>
  </si>
  <si>
    <t>蝴蝶兰</t>
    <phoneticPr fontId="3" type="noConversion"/>
  </si>
  <si>
    <t>马蹄莲</t>
    <phoneticPr fontId="3" type="noConversion"/>
  </si>
  <si>
    <t>薰衣草</t>
    <phoneticPr fontId="3" type="noConversion"/>
  </si>
  <si>
    <t>风信子</t>
    <phoneticPr fontId="3" type="noConversion"/>
  </si>
  <si>
    <t>粉玫瑰</t>
    <phoneticPr fontId="3" type="noConversion"/>
  </si>
  <si>
    <t>非洲菊</t>
    <phoneticPr fontId="3" type="noConversion"/>
  </si>
  <si>
    <t>天香百合</t>
    <phoneticPr fontId="3" type="noConversion"/>
  </si>
  <si>
    <t>连理枝</t>
    <phoneticPr fontId="3" type="noConversion"/>
  </si>
  <si>
    <t>加工坊签到</t>
    <phoneticPr fontId="3" type="noConversion"/>
  </si>
  <si>
    <t>乞巧相思果</t>
    <phoneticPr fontId="3" type="noConversion"/>
  </si>
  <si>
    <t>七彩皇后</t>
    <phoneticPr fontId="3" type="noConversion"/>
  </si>
  <si>
    <t>6、晶土种子（商店）</t>
    <phoneticPr fontId="3" type="noConversion"/>
  </si>
  <si>
    <t>紫甘蓝</t>
    <phoneticPr fontId="1" type="noConversion"/>
  </si>
  <si>
    <t>紫薯</t>
    <phoneticPr fontId="1" type="noConversion"/>
  </si>
  <si>
    <t>紫露草</t>
    <phoneticPr fontId="1" type="noConversion"/>
  </si>
  <si>
    <t>醉鱼草</t>
    <phoneticPr fontId="1" type="noConversion"/>
  </si>
  <si>
    <t>地</t>
    <phoneticPr fontId="1" type="noConversion"/>
  </si>
  <si>
    <t>紫地</t>
    <phoneticPr fontId="1" type="noConversion"/>
  </si>
  <si>
    <t>蓝晶地</t>
    <phoneticPr fontId="1" type="noConversion"/>
  </si>
  <si>
    <t>芦苇</t>
    <phoneticPr fontId="1" type="noConversion"/>
  </si>
  <si>
    <t>水烛</t>
    <phoneticPr fontId="1" type="noConversion"/>
  </si>
  <si>
    <t>鸭括草</t>
    <phoneticPr fontId="1" type="noConversion"/>
  </si>
  <si>
    <t>蓝色阴雨</t>
    <phoneticPr fontId="1" type="noConversion"/>
  </si>
  <si>
    <t>黑晶地</t>
    <phoneticPr fontId="1" type="noConversion"/>
  </si>
  <si>
    <t>茶薪菇</t>
    <phoneticPr fontId="1" type="noConversion"/>
  </si>
  <si>
    <t>灰树花</t>
    <phoneticPr fontId="1" type="noConversion"/>
  </si>
  <si>
    <t>黑王子</t>
    <phoneticPr fontId="1" type="noConversion"/>
  </si>
  <si>
    <t>夜皇后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</si>
</sst>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7" formatCode="0.0_ "/>
  </numFmts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indexed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color indexed="60"/>
      <name val="宋体"/>
      <family val="3"/>
      <charset val="134"/>
    </font>
    <font>
      <sz val="9"/>
      <color indexed="10"/>
      <name val="宋体"/>
      <family val="3"/>
      <charset val="134"/>
    </font>
    <font>
      <sz val="9"/>
      <color indexed="13"/>
      <name val="宋体"/>
      <family val="3"/>
      <charset val="134"/>
    </font>
    <font>
      <sz val="9"/>
      <color indexed="14"/>
      <name val="宋体"/>
      <family val="3"/>
      <charset val="134"/>
    </font>
    <font>
      <sz val="9"/>
      <color indexed="55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176" fontId="3" fillId="0" borderId="2" xfId="0" applyNumberFormat="1" applyFont="1" applyFill="1" applyBorder="1" applyAlignment="1">
      <alignment vertical="center" wrapText="1"/>
    </xf>
    <xf numFmtId="177" fontId="3" fillId="0" borderId="2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0"/>
  <sheetViews>
    <sheetView tabSelected="1" topLeftCell="A50" workbookViewId="0">
      <selection activeCell="G61" sqref="G61"/>
    </sheetView>
  </sheetViews>
  <sheetFormatPr defaultRowHeight="14.25" x14ac:dyDescent="0.15"/>
  <cols>
    <col min="1" max="1" width="2" style="3" customWidth="1"/>
    <col min="2" max="2" width="4.5" style="2" bestFit="1" customWidth="1"/>
    <col min="3" max="3" width="13.875" style="2" bestFit="1" customWidth="1"/>
    <col min="4" max="4" width="3.75" style="2" bestFit="1" customWidth="1"/>
    <col min="5" max="5" width="6.75" style="2" bestFit="1" customWidth="1"/>
    <col min="6" max="8" width="3" style="2" bestFit="1" customWidth="1"/>
    <col min="9" max="9" width="3.75" style="2" bestFit="1" customWidth="1"/>
    <col min="10" max="10" width="4.5" style="2" bestFit="1" customWidth="1"/>
    <col min="11" max="11" width="6" style="2" bestFit="1" customWidth="1"/>
    <col min="12" max="14" width="3.75" style="2" bestFit="1" customWidth="1"/>
    <col min="15" max="18" width="6" style="2" bestFit="1" customWidth="1"/>
    <col min="19" max="19" width="6" style="2" customWidth="1"/>
    <col min="20" max="20" width="7.5" style="2" bestFit="1" customWidth="1"/>
    <col min="21" max="25" width="9" style="2"/>
    <col min="26" max="26" width="3" style="12" bestFit="1" customWidth="1"/>
    <col min="27" max="28" width="4.5" style="3" bestFit="1" customWidth="1"/>
    <col min="29" max="29" width="3" style="3" customWidth="1"/>
    <col min="30" max="30" width="18.875" style="3" bestFit="1" customWidth="1"/>
    <col min="31" max="256" width="9" style="2"/>
    <col min="257" max="257" width="2" style="2" customWidth="1"/>
    <col min="258" max="258" width="4.5" style="2" bestFit="1" customWidth="1"/>
    <col min="259" max="259" width="13.875" style="2" bestFit="1" customWidth="1"/>
    <col min="260" max="260" width="3.75" style="2" bestFit="1" customWidth="1"/>
    <col min="261" max="261" width="6.75" style="2" bestFit="1" customWidth="1"/>
    <col min="262" max="264" width="3" style="2" bestFit="1" customWidth="1"/>
    <col min="265" max="265" width="3.75" style="2" bestFit="1" customWidth="1"/>
    <col min="266" max="266" width="4.5" style="2" bestFit="1" customWidth="1"/>
    <col min="267" max="267" width="6" style="2" bestFit="1" customWidth="1"/>
    <col min="268" max="270" width="3.75" style="2" bestFit="1" customWidth="1"/>
    <col min="271" max="274" width="6" style="2" bestFit="1" customWidth="1"/>
    <col min="275" max="275" width="6" style="2" customWidth="1"/>
    <col min="276" max="276" width="7.5" style="2" bestFit="1" customWidth="1"/>
    <col min="277" max="281" width="9" style="2"/>
    <col min="282" max="282" width="3" style="2" bestFit="1" customWidth="1"/>
    <col min="283" max="284" width="4.5" style="2" bestFit="1" customWidth="1"/>
    <col min="285" max="285" width="3" style="2" customWidth="1"/>
    <col min="286" max="286" width="18.875" style="2" bestFit="1" customWidth="1"/>
    <col min="287" max="512" width="9" style="2"/>
    <col min="513" max="513" width="2" style="2" customWidth="1"/>
    <col min="514" max="514" width="4.5" style="2" bestFit="1" customWidth="1"/>
    <col min="515" max="515" width="13.875" style="2" bestFit="1" customWidth="1"/>
    <col min="516" max="516" width="3.75" style="2" bestFit="1" customWidth="1"/>
    <col min="517" max="517" width="6.75" style="2" bestFit="1" customWidth="1"/>
    <col min="518" max="520" width="3" style="2" bestFit="1" customWidth="1"/>
    <col min="521" max="521" width="3.75" style="2" bestFit="1" customWidth="1"/>
    <col min="522" max="522" width="4.5" style="2" bestFit="1" customWidth="1"/>
    <col min="523" max="523" width="6" style="2" bestFit="1" customWidth="1"/>
    <col min="524" max="526" width="3.75" style="2" bestFit="1" customWidth="1"/>
    <col min="527" max="530" width="6" style="2" bestFit="1" customWidth="1"/>
    <col min="531" max="531" width="6" style="2" customWidth="1"/>
    <col min="532" max="532" width="7.5" style="2" bestFit="1" customWidth="1"/>
    <col min="533" max="537" width="9" style="2"/>
    <col min="538" max="538" width="3" style="2" bestFit="1" customWidth="1"/>
    <col min="539" max="540" width="4.5" style="2" bestFit="1" customWidth="1"/>
    <col min="541" max="541" width="3" style="2" customWidth="1"/>
    <col min="542" max="542" width="18.875" style="2" bestFit="1" customWidth="1"/>
    <col min="543" max="768" width="9" style="2"/>
    <col min="769" max="769" width="2" style="2" customWidth="1"/>
    <col min="770" max="770" width="4.5" style="2" bestFit="1" customWidth="1"/>
    <col min="771" max="771" width="13.875" style="2" bestFit="1" customWidth="1"/>
    <col min="772" max="772" width="3.75" style="2" bestFit="1" customWidth="1"/>
    <col min="773" max="773" width="6.75" style="2" bestFit="1" customWidth="1"/>
    <col min="774" max="776" width="3" style="2" bestFit="1" customWidth="1"/>
    <col min="777" max="777" width="3.75" style="2" bestFit="1" customWidth="1"/>
    <col min="778" max="778" width="4.5" style="2" bestFit="1" customWidth="1"/>
    <col min="779" max="779" width="6" style="2" bestFit="1" customWidth="1"/>
    <col min="780" max="782" width="3.75" style="2" bestFit="1" customWidth="1"/>
    <col min="783" max="786" width="6" style="2" bestFit="1" customWidth="1"/>
    <col min="787" max="787" width="6" style="2" customWidth="1"/>
    <col min="788" max="788" width="7.5" style="2" bestFit="1" customWidth="1"/>
    <col min="789" max="793" width="9" style="2"/>
    <col min="794" max="794" width="3" style="2" bestFit="1" customWidth="1"/>
    <col min="795" max="796" width="4.5" style="2" bestFit="1" customWidth="1"/>
    <col min="797" max="797" width="3" style="2" customWidth="1"/>
    <col min="798" max="798" width="18.875" style="2" bestFit="1" customWidth="1"/>
    <col min="799" max="1024" width="9" style="2"/>
    <col min="1025" max="1025" width="2" style="2" customWidth="1"/>
    <col min="1026" max="1026" width="4.5" style="2" bestFit="1" customWidth="1"/>
    <col min="1027" max="1027" width="13.875" style="2" bestFit="1" customWidth="1"/>
    <col min="1028" max="1028" width="3.75" style="2" bestFit="1" customWidth="1"/>
    <col min="1029" max="1029" width="6.75" style="2" bestFit="1" customWidth="1"/>
    <col min="1030" max="1032" width="3" style="2" bestFit="1" customWidth="1"/>
    <col min="1033" max="1033" width="3.75" style="2" bestFit="1" customWidth="1"/>
    <col min="1034" max="1034" width="4.5" style="2" bestFit="1" customWidth="1"/>
    <col min="1035" max="1035" width="6" style="2" bestFit="1" customWidth="1"/>
    <col min="1036" max="1038" width="3.75" style="2" bestFit="1" customWidth="1"/>
    <col min="1039" max="1042" width="6" style="2" bestFit="1" customWidth="1"/>
    <col min="1043" max="1043" width="6" style="2" customWidth="1"/>
    <col min="1044" max="1044" width="7.5" style="2" bestFit="1" customWidth="1"/>
    <col min="1045" max="1049" width="9" style="2"/>
    <col min="1050" max="1050" width="3" style="2" bestFit="1" customWidth="1"/>
    <col min="1051" max="1052" width="4.5" style="2" bestFit="1" customWidth="1"/>
    <col min="1053" max="1053" width="3" style="2" customWidth="1"/>
    <col min="1054" max="1054" width="18.875" style="2" bestFit="1" customWidth="1"/>
    <col min="1055" max="1280" width="9" style="2"/>
    <col min="1281" max="1281" width="2" style="2" customWidth="1"/>
    <col min="1282" max="1282" width="4.5" style="2" bestFit="1" customWidth="1"/>
    <col min="1283" max="1283" width="13.875" style="2" bestFit="1" customWidth="1"/>
    <col min="1284" max="1284" width="3.75" style="2" bestFit="1" customWidth="1"/>
    <col min="1285" max="1285" width="6.75" style="2" bestFit="1" customWidth="1"/>
    <col min="1286" max="1288" width="3" style="2" bestFit="1" customWidth="1"/>
    <col min="1289" max="1289" width="3.75" style="2" bestFit="1" customWidth="1"/>
    <col min="1290" max="1290" width="4.5" style="2" bestFit="1" customWidth="1"/>
    <col min="1291" max="1291" width="6" style="2" bestFit="1" customWidth="1"/>
    <col min="1292" max="1294" width="3.75" style="2" bestFit="1" customWidth="1"/>
    <col min="1295" max="1298" width="6" style="2" bestFit="1" customWidth="1"/>
    <col min="1299" max="1299" width="6" style="2" customWidth="1"/>
    <col min="1300" max="1300" width="7.5" style="2" bestFit="1" customWidth="1"/>
    <col min="1301" max="1305" width="9" style="2"/>
    <col min="1306" max="1306" width="3" style="2" bestFit="1" customWidth="1"/>
    <col min="1307" max="1308" width="4.5" style="2" bestFit="1" customWidth="1"/>
    <col min="1309" max="1309" width="3" style="2" customWidth="1"/>
    <col min="1310" max="1310" width="18.875" style="2" bestFit="1" customWidth="1"/>
    <col min="1311" max="1536" width="9" style="2"/>
    <col min="1537" max="1537" width="2" style="2" customWidth="1"/>
    <col min="1538" max="1538" width="4.5" style="2" bestFit="1" customWidth="1"/>
    <col min="1539" max="1539" width="13.875" style="2" bestFit="1" customWidth="1"/>
    <col min="1540" max="1540" width="3.75" style="2" bestFit="1" customWidth="1"/>
    <col min="1541" max="1541" width="6.75" style="2" bestFit="1" customWidth="1"/>
    <col min="1542" max="1544" width="3" style="2" bestFit="1" customWidth="1"/>
    <col min="1545" max="1545" width="3.75" style="2" bestFit="1" customWidth="1"/>
    <col min="1546" max="1546" width="4.5" style="2" bestFit="1" customWidth="1"/>
    <col min="1547" max="1547" width="6" style="2" bestFit="1" customWidth="1"/>
    <col min="1548" max="1550" width="3.75" style="2" bestFit="1" customWidth="1"/>
    <col min="1551" max="1554" width="6" style="2" bestFit="1" customWidth="1"/>
    <col min="1555" max="1555" width="6" style="2" customWidth="1"/>
    <col min="1556" max="1556" width="7.5" style="2" bestFit="1" customWidth="1"/>
    <col min="1557" max="1561" width="9" style="2"/>
    <col min="1562" max="1562" width="3" style="2" bestFit="1" customWidth="1"/>
    <col min="1563" max="1564" width="4.5" style="2" bestFit="1" customWidth="1"/>
    <col min="1565" max="1565" width="3" style="2" customWidth="1"/>
    <col min="1566" max="1566" width="18.875" style="2" bestFit="1" customWidth="1"/>
    <col min="1567" max="1792" width="9" style="2"/>
    <col min="1793" max="1793" width="2" style="2" customWidth="1"/>
    <col min="1794" max="1794" width="4.5" style="2" bestFit="1" customWidth="1"/>
    <col min="1795" max="1795" width="13.875" style="2" bestFit="1" customWidth="1"/>
    <col min="1796" max="1796" width="3.75" style="2" bestFit="1" customWidth="1"/>
    <col min="1797" max="1797" width="6.75" style="2" bestFit="1" customWidth="1"/>
    <col min="1798" max="1800" width="3" style="2" bestFit="1" customWidth="1"/>
    <col min="1801" max="1801" width="3.75" style="2" bestFit="1" customWidth="1"/>
    <col min="1802" max="1802" width="4.5" style="2" bestFit="1" customWidth="1"/>
    <col min="1803" max="1803" width="6" style="2" bestFit="1" customWidth="1"/>
    <col min="1804" max="1806" width="3.75" style="2" bestFit="1" customWidth="1"/>
    <col min="1807" max="1810" width="6" style="2" bestFit="1" customWidth="1"/>
    <col min="1811" max="1811" width="6" style="2" customWidth="1"/>
    <col min="1812" max="1812" width="7.5" style="2" bestFit="1" customWidth="1"/>
    <col min="1813" max="1817" width="9" style="2"/>
    <col min="1818" max="1818" width="3" style="2" bestFit="1" customWidth="1"/>
    <col min="1819" max="1820" width="4.5" style="2" bestFit="1" customWidth="1"/>
    <col min="1821" max="1821" width="3" style="2" customWidth="1"/>
    <col min="1822" max="1822" width="18.875" style="2" bestFit="1" customWidth="1"/>
    <col min="1823" max="2048" width="9" style="2"/>
    <col min="2049" max="2049" width="2" style="2" customWidth="1"/>
    <col min="2050" max="2050" width="4.5" style="2" bestFit="1" customWidth="1"/>
    <col min="2051" max="2051" width="13.875" style="2" bestFit="1" customWidth="1"/>
    <col min="2052" max="2052" width="3.75" style="2" bestFit="1" customWidth="1"/>
    <col min="2053" max="2053" width="6.75" style="2" bestFit="1" customWidth="1"/>
    <col min="2054" max="2056" width="3" style="2" bestFit="1" customWidth="1"/>
    <col min="2057" max="2057" width="3.75" style="2" bestFit="1" customWidth="1"/>
    <col min="2058" max="2058" width="4.5" style="2" bestFit="1" customWidth="1"/>
    <col min="2059" max="2059" width="6" style="2" bestFit="1" customWidth="1"/>
    <col min="2060" max="2062" width="3.75" style="2" bestFit="1" customWidth="1"/>
    <col min="2063" max="2066" width="6" style="2" bestFit="1" customWidth="1"/>
    <col min="2067" max="2067" width="6" style="2" customWidth="1"/>
    <col min="2068" max="2068" width="7.5" style="2" bestFit="1" customWidth="1"/>
    <col min="2069" max="2073" width="9" style="2"/>
    <col min="2074" max="2074" width="3" style="2" bestFit="1" customWidth="1"/>
    <col min="2075" max="2076" width="4.5" style="2" bestFit="1" customWidth="1"/>
    <col min="2077" max="2077" width="3" style="2" customWidth="1"/>
    <col min="2078" max="2078" width="18.875" style="2" bestFit="1" customWidth="1"/>
    <col min="2079" max="2304" width="9" style="2"/>
    <col min="2305" max="2305" width="2" style="2" customWidth="1"/>
    <col min="2306" max="2306" width="4.5" style="2" bestFit="1" customWidth="1"/>
    <col min="2307" max="2307" width="13.875" style="2" bestFit="1" customWidth="1"/>
    <col min="2308" max="2308" width="3.75" style="2" bestFit="1" customWidth="1"/>
    <col min="2309" max="2309" width="6.75" style="2" bestFit="1" customWidth="1"/>
    <col min="2310" max="2312" width="3" style="2" bestFit="1" customWidth="1"/>
    <col min="2313" max="2313" width="3.75" style="2" bestFit="1" customWidth="1"/>
    <col min="2314" max="2314" width="4.5" style="2" bestFit="1" customWidth="1"/>
    <col min="2315" max="2315" width="6" style="2" bestFit="1" customWidth="1"/>
    <col min="2316" max="2318" width="3.75" style="2" bestFit="1" customWidth="1"/>
    <col min="2319" max="2322" width="6" style="2" bestFit="1" customWidth="1"/>
    <col min="2323" max="2323" width="6" style="2" customWidth="1"/>
    <col min="2324" max="2324" width="7.5" style="2" bestFit="1" customWidth="1"/>
    <col min="2325" max="2329" width="9" style="2"/>
    <col min="2330" max="2330" width="3" style="2" bestFit="1" customWidth="1"/>
    <col min="2331" max="2332" width="4.5" style="2" bestFit="1" customWidth="1"/>
    <col min="2333" max="2333" width="3" style="2" customWidth="1"/>
    <col min="2334" max="2334" width="18.875" style="2" bestFit="1" customWidth="1"/>
    <col min="2335" max="2560" width="9" style="2"/>
    <col min="2561" max="2561" width="2" style="2" customWidth="1"/>
    <col min="2562" max="2562" width="4.5" style="2" bestFit="1" customWidth="1"/>
    <col min="2563" max="2563" width="13.875" style="2" bestFit="1" customWidth="1"/>
    <col min="2564" max="2564" width="3.75" style="2" bestFit="1" customWidth="1"/>
    <col min="2565" max="2565" width="6.75" style="2" bestFit="1" customWidth="1"/>
    <col min="2566" max="2568" width="3" style="2" bestFit="1" customWidth="1"/>
    <col min="2569" max="2569" width="3.75" style="2" bestFit="1" customWidth="1"/>
    <col min="2570" max="2570" width="4.5" style="2" bestFit="1" customWidth="1"/>
    <col min="2571" max="2571" width="6" style="2" bestFit="1" customWidth="1"/>
    <col min="2572" max="2574" width="3.75" style="2" bestFit="1" customWidth="1"/>
    <col min="2575" max="2578" width="6" style="2" bestFit="1" customWidth="1"/>
    <col min="2579" max="2579" width="6" style="2" customWidth="1"/>
    <col min="2580" max="2580" width="7.5" style="2" bestFit="1" customWidth="1"/>
    <col min="2581" max="2585" width="9" style="2"/>
    <col min="2586" max="2586" width="3" style="2" bestFit="1" customWidth="1"/>
    <col min="2587" max="2588" width="4.5" style="2" bestFit="1" customWidth="1"/>
    <col min="2589" max="2589" width="3" style="2" customWidth="1"/>
    <col min="2590" max="2590" width="18.875" style="2" bestFit="1" customWidth="1"/>
    <col min="2591" max="2816" width="9" style="2"/>
    <col min="2817" max="2817" width="2" style="2" customWidth="1"/>
    <col min="2818" max="2818" width="4.5" style="2" bestFit="1" customWidth="1"/>
    <col min="2819" max="2819" width="13.875" style="2" bestFit="1" customWidth="1"/>
    <col min="2820" max="2820" width="3.75" style="2" bestFit="1" customWidth="1"/>
    <col min="2821" max="2821" width="6.75" style="2" bestFit="1" customWidth="1"/>
    <col min="2822" max="2824" width="3" style="2" bestFit="1" customWidth="1"/>
    <col min="2825" max="2825" width="3.75" style="2" bestFit="1" customWidth="1"/>
    <col min="2826" max="2826" width="4.5" style="2" bestFit="1" customWidth="1"/>
    <col min="2827" max="2827" width="6" style="2" bestFit="1" customWidth="1"/>
    <col min="2828" max="2830" width="3.75" style="2" bestFit="1" customWidth="1"/>
    <col min="2831" max="2834" width="6" style="2" bestFit="1" customWidth="1"/>
    <col min="2835" max="2835" width="6" style="2" customWidth="1"/>
    <col min="2836" max="2836" width="7.5" style="2" bestFit="1" customWidth="1"/>
    <col min="2837" max="2841" width="9" style="2"/>
    <col min="2842" max="2842" width="3" style="2" bestFit="1" customWidth="1"/>
    <col min="2843" max="2844" width="4.5" style="2" bestFit="1" customWidth="1"/>
    <col min="2845" max="2845" width="3" style="2" customWidth="1"/>
    <col min="2846" max="2846" width="18.875" style="2" bestFit="1" customWidth="1"/>
    <col min="2847" max="3072" width="9" style="2"/>
    <col min="3073" max="3073" width="2" style="2" customWidth="1"/>
    <col min="3074" max="3074" width="4.5" style="2" bestFit="1" customWidth="1"/>
    <col min="3075" max="3075" width="13.875" style="2" bestFit="1" customWidth="1"/>
    <col min="3076" max="3076" width="3.75" style="2" bestFit="1" customWidth="1"/>
    <col min="3077" max="3077" width="6.75" style="2" bestFit="1" customWidth="1"/>
    <col min="3078" max="3080" width="3" style="2" bestFit="1" customWidth="1"/>
    <col min="3081" max="3081" width="3.75" style="2" bestFit="1" customWidth="1"/>
    <col min="3082" max="3082" width="4.5" style="2" bestFit="1" customWidth="1"/>
    <col min="3083" max="3083" width="6" style="2" bestFit="1" customWidth="1"/>
    <col min="3084" max="3086" width="3.75" style="2" bestFit="1" customWidth="1"/>
    <col min="3087" max="3090" width="6" style="2" bestFit="1" customWidth="1"/>
    <col min="3091" max="3091" width="6" style="2" customWidth="1"/>
    <col min="3092" max="3092" width="7.5" style="2" bestFit="1" customWidth="1"/>
    <col min="3093" max="3097" width="9" style="2"/>
    <col min="3098" max="3098" width="3" style="2" bestFit="1" customWidth="1"/>
    <col min="3099" max="3100" width="4.5" style="2" bestFit="1" customWidth="1"/>
    <col min="3101" max="3101" width="3" style="2" customWidth="1"/>
    <col min="3102" max="3102" width="18.875" style="2" bestFit="1" customWidth="1"/>
    <col min="3103" max="3328" width="9" style="2"/>
    <col min="3329" max="3329" width="2" style="2" customWidth="1"/>
    <col min="3330" max="3330" width="4.5" style="2" bestFit="1" customWidth="1"/>
    <col min="3331" max="3331" width="13.875" style="2" bestFit="1" customWidth="1"/>
    <col min="3332" max="3332" width="3.75" style="2" bestFit="1" customWidth="1"/>
    <col min="3333" max="3333" width="6.75" style="2" bestFit="1" customWidth="1"/>
    <col min="3334" max="3336" width="3" style="2" bestFit="1" customWidth="1"/>
    <col min="3337" max="3337" width="3.75" style="2" bestFit="1" customWidth="1"/>
    <col min="3338" max="3338" width="4.5" style="2" bestFit="1" customWidth="1"/>
    <col min="3339" max="3339" width="6" style="2" bestFit="1" customWidth="1"/>
    <col min="3340" max="3342" width="3.75" style="2" bestFit="1" customWidth="1"/>
    <col min="3343" max="3346" width="6" style="2" bestFit="1" customWidth="1"/>
    <col min="3347" max="3347" width="6" style="2" customWidth="1"/>
    <col min="3348" max="3348" width="7.5" style="2" bestFit="1" customWidth="1"/>
    <col min="3349" max="3353" width="9" style="2"/>
    <col min="3354" max="3354" width="3" style="2" bestFit="1" customWidth="1"/>
    <col min="3355" max="3356" width="4.5" style="2" bestFit="1" customWidth="1"/>
    <col min="3357" max="3357" width="3" style="2" customWidth="1"/>
    <col min="3358" max="3358" width="18.875" style="2" bestFit="1" customWidth="1"/>
    <col min="3359" max="3584" width="9" style="2"/>
    <col min="3585" max="3585" width="2" style="2" customWidth="1"/>
    <col min="3586" max="3586" width="4.5" style="2" bestFit="1" customWidth="1"/>
    <col min="3587" max="3587" width="13.875" style="2" bestFit="1" customWidth="1"/>
    <col min="3588" max="3588" width="3.75" style="2" bestFit="1" customWidth="1"/>
    <col min="3589" max="3589" width="6.75" style="2" bestFit="1" customWidth="1"/>
    <col min="3590" max="3592" width="3" style="2" bestFit="1" customWidth="1"/>
    <col min="3593" max="3593" width="3.75" style="2" bestFit="1" customWidth="1"/>
    <col min="3594" max="3594" width="4.5" style="2" bestFit="1" customWidth="1"/>
    <col min="3595" max="3595" width="6" style="2" bestFit="1" customWidth="1"/>
    <col min="3596" max="3598" width="3.75" style="2" bestFit="1" customWidth="1"/>
    <col min="3599" max="3602" width="6" style="2" bestFit="1" customWidth="1"/>
    <col min="3603" max="3603" width="6" style="2" customWidth="1"/>
    <col min="3604" max="3604" width="7.5" style="2" bestFit="1" customWidth="1"/>
    <col min="3605" max="3609" width="9" style="2"/>
    <col min="3610" max="3610" width="3" style="2" bestFit="1" customWidth="1"/>
    <col min="3611" max="3612" width="4.5" style="2" bestFit="1" customWidth="1"/>
    <col min="3613" max="3613" width="3" style="2" customWidth="1"/>
    <col min="3614" max="3614" width="18.875" style="2" bestFit="1" customWidth="1"/>
    <col min="3615" max="3840" width="9" style="2"/>
    <col min="3841" max="3841" width="2" style="2" customWidth="1"/>
    <col min="3842" max="3842" width="4.5" style="2" bestFit="1" customWidth="1"/>
    <col min="3843" max="3843" width="13.875" style="2" bestFit="1" customWidth="1"/>
    <col min="3844" max="3844" width="3.75" style="2" bestFit="1" customWidth="1"/>
    <col min="3845" max="3845" width="6.75" style="2" bestFit="1" customWidth="1"/>
    <col min="3846" max="3848" width="3" style="2" bestFit="1" customWidth="1"/>
    <col min="3849" max="3849" width="3.75" style="2" bestFit="1" customWidth="1"/>
    <col min="3850" max="3850" width="4.5" style="2" bestFit="1" customWidth="1"/>
    <col min="3851" max="3851" width="6" style="2" bestFit="1" customWidth="1"/>
    <col min="3852" max="3854" width="3.75" style="2" bestFit="1" customWidth="1"/>
    <col min="3855" max="3858" width="6" style="2" bestFit="1" customWidth="1"/>
    <col min="3859" max="3859" width="6" style="2" customWidth="1"/>
    <col min="3860" max="3860" width="7.5" style="2" bestFit="1" customWidth="1"/>
    <col min="3861" max="3865" width="9" style="2"/>
    <col min="3866" max="3866" width="3" style="2" bestFit="1" customWidth="1"/>
    <col min="3867" max="3868" width="4.5" style="2" bestFit="1" customWidth="1"/>
    <col min="3869" max="3869" width="3" style="2" customWidth="1"/>
    <col min="3870" max="3870" width="18.875" style="2" bestFit="1" customWidth="1"/>
    <col min="3871" max="4096" width="9" style="2"/>
    <col min="4097" max="4097" width="2" style="2" customWidth="1"/>
    <col min="4098" max="4098" width="4.5" style="2" bestFit="1" customWidth="1"/>
    <col min="4099" max="4099" width="13.875" style="2" bestFit="1" customWidth="1"/>
    <col min="4100" max="4100" width="3.75" style="2" bestFit="1" customWidth="1"/>
    <col min="4101" max="4101" width="6.75" style="2" bestFit="1" customWidth="1"/>
    <col min="4102" max="4104" width="3" style="2" bestFit="1" customWidth="1"/>
    <col min="4105" max="4105" width="3.75" style="2" bestFit="1" customWidth="1"/>
    <col min="4106" max="4106" width="4.5" style="2" bestFit="1" customWidth="1"/>
    <col min="4107" max="4107" width="6" style="2" bestFit="1" customWidth="1"/>
    <col min="4108" max="4110" width="3.75" style="2" bestFit="1" customWidth="1"/>
    <col min="4111" max="4114" width="6" style="2" bestFit="1" customWidth="1"/>
    <col min="4115" max="4115" width="6" style="2" customWidth="1"/>
    <col min="4116" max="4116" width="7.5" style="2" bestFit="1" customWidth="1"/>
    <col min="4117" max="4121" width="9" style="2"/>
    <col min="4122" max="4122" width="3" style="2" bestFit="1" customWidth="1"/>
    <col min="4123" max="4124" width="4.5" style="2" bestFit="1" customWidth="1"/>
    <col min="4125" max="4125" width="3" style="2" customWidth="1"/>
    <col min="4126" max="4126" width="18.875" style="2" bestFit="1" customWidth="1"/>
    <col min="4127" max="4352" width="9" style="2"/>
    <col min="4353" max="4353" width="2" style="2" customWidth="1"/>
    <col min="4354" max="4354" width="4.5" style="2" bestFit="1" customWidth="1"/>
    <col min="4355" max="4355" width="13.875" style="2" bestFit="1" customWidth="1"/>
    <col min="4356" max="4356" width="3.75" style="2" bestFit="1" customWidth="1"/>
    <col min="4357" max="4357" width="6.75" style="2" bestFit="1" customWidth="1"/>
    <col min="4358" max="4360" width="3" style="2" bestFit="1" customWidth="1"/>
    <col min="4361" max="4361" width="3.75" style="2" bestFit="1" customWidth="1"/>
    <col min="4362" max="4362" width="4.5" style="2" bestFit="1" customWidth="1"/>
    <col min="4363" max="4363" width="6" style="2" bestFit="1" customWidth="1"/>
    <col min="4364" max="4366" width="3.75" style="2" bestFit="1" customWidth="1"/>
    <col min="4367" max="4370" width="6" style="2" bestFit="1" customWidth="1"/>
    <col min="4371" max="4371" width="6" style="2" customWidth="1"/>
    <col min="4372" max="4372" width="7.5" style="2" bestFit="1" customWidth="1"/>
    <col min="4373" max="4377" width="9" style="2"/>
    <col min="4378" max="4378" width="3" style="2" bestFit="1" customWidth="1"/>
    <col min="4379" max="4380" width="4.5" style="2" bestFit="1" customWidth="1"/>
    <col min="4381" max="4381" width="3" style="2" customWidth="1"/>
    <col min="4382" max="4382" width="18.875" style="2" bestFit="1" customWidth="1"/>
    <col min="4383" max="4608" width="9" style="2"/>
    <col min="4609" max="4609" width="2" style="2" customWidth="1"/>
    <col min="4610" max="4610" width="4.5" style="2" bestFit="1" customWidth="1"/>
    <col min="4611" max="4611" width="13.875" style="2" bestFit="1" customWidth="1"/>
    <col min="4612" max="4612" width="3.75" style="2" bestFit="1" customWidth="1"/>
    <col min="4613" max="4613" width="6.75" style="2" bestFit="1" customWidth="1"/>
    <col min="4614" max="4616" width="3" style="2" bestFit="1" customWidth="1"/>
    <col min="4617" max="4617" width="3.75" style="2" bestFit="1" customWidth="1"/>
    <col min="4618" max="4618" width="4.5" style="2" bestFit="1" customWidth="1"/>
    <col min="4619" max="4619" width="6" style="2" bestFit="1" customWidth="1"/>
    <col min="4620" max="4622" width="3.75" style="2" bestFit="1" customWidth="1"/>
    <col min="4623" max="4626" width="6" style="2" bestFit="1" customWidth="1"/>
    <col min="4627" max="4627" width="6" style="2" customWidth="1"/>
    <col min="4628" max="4628" width="7.5" style="2" bestFit="1" customWidth="1"/>
    <col min="4629" max="4633" width="9" style="2"/>
    <col min="4634" max="4634" width="3" style="2" bestFit="1" customWidth="1"/>
    <col min="4635" max="4636" width="4.5" style="2" bestFit="1" customWidth="1"/>
    <col min="4637" max="4637" width="3" style="2" customWidth="1"/>
    <col min="4638" max="4638" width="18.875" style="2" bestFit="1" customWidth="1"/>
    <col min="4639" max="4864" width="9" style="2"/>
    <col min="4865" max="4865" width="2" style="2" customWidth="1"/>
    <col min="4866" max="4866" width="4.5" style="2" bestFit="1" customWidth="1"/>
    <col min="4867" max="4867" width="13.875" style="2" bestFit="1" customWidth="1"/>
    <col min="4868" max="4868" width="3.75" style="2" bestFit="1" customWidth="1"/>
    <col min="4869" max="4869" width="6.75" style="2" bestFit="1" customWidth="1"/>
    <col min="4870" max="4872" width="3" style="2" bestFit="1" customWidth="1"/>
    <col min="4873" max="4873" width="3.75" style="2" bestFit="1" customWidth="1"/>
    <col min="4874" max="4874" width="4.5" style="2" bestFit="1" customWidth="1"/>
    <col min="4875" max="4875" width="6" style="2" bestFit="1" customWidth="1"/>
    <col min="4876" max="4878" width="3.75" style="2" bestFit="1" customWidth="1"/>
    <col min="4879" max="4882" width="6" style="2" bestFit="1" customWidth="1"/>
    <col min="4883" max="4883" width="6" style="2" customWidth="1"/>
    <col min="4884" max="4884" width="7.5" style="2" bestFit="1" customWidth="1"/>
    <col min="4885" max="4889" width="9" style="2"/>
    <col min="4890" max="4890" width="3" style="2" bestFit="1" customWidth="1"/>
    <col min="4891" max="4892" width="4.5" style="2" bestFit="1" customWidth="1"/>
    <col min="4893" max="4893" width="3" style="2" customWidth="1"/>
    <col min="4894" max="4894" width="18.875" style="2" bestFit="1" customWidth="1"/>
    <col min="4895" max="5120" width="9" style="2"/>
    <col min="5121" max="5121" width="2" style="2" customWidth="1"/>
    <col min="5122" max="5122" width="4.5" style="2" bestFit="1" customWidth="1"/>
    <col min="5123" max="5123" width="13.875" style="2" bestFit="1" customWidth="1"/>
    <col min="5124" max="5124" width="3.75" style="2" bestFit="1" customWidth="1"/>
    <col min="5125" max="5125" width="6.75" style="2" bestFit="1" customWidth="1"/>
    <col min="5126" max="5128" width="3" style="2" bestFit="1" customWidth="1"/>
    <col min="5129" max="5129" width="3.75" style="2" bestFit="1" customWidth="1"/>
    <col min="5130" max="5130" width="4.5" style="2" bestFit="1" customWidth="1"/>
    <col min="5131" max="5131" width="6" style="2" bestFit="1" customWidth="1"/>
    <col min="5132" max="5134" width="3.75" style="2" bestFit="1" customWidth="1"/>
    <col min="5135" max="5138" width="6" style="2" bestFit="1" customWidth="1"/>
    <col min="5139" max="5139" width="6" style="2" customWidth="1"/>
    <col min="5140" max="5140" width="7.5" style="2" bestFit="1" customWidth="1"/>
    <col min="5141" max="5145" width="9" style="2"/>
    <col min="5146" max="5146" width="3" style="2" bestFit="1" customWidth="1"/>
    <col min="5147" max="5148" width="4.5" style="2" bestFit="1" customWidth="1"/>
    <col min="5149" max="5149" width="3" style="2" customWidth="1"/>
    <col min="5150" max="5150" width="18.875" style="2" bestFit="1" customWidth="1"/>
    <col min="5151" max="5376" width="9" style="2"/>
    <col min="5377" max="5377" width="2" style="2" customWidth="1"/>
    <col min="5378" max="5378" width="4.5" style="2" bestFit="1" customWidth="1"/>
    <col min="5379" max="5379" width="13.875" style="2" bestFit="1" customWidth="1"/>
    <col min="5380" max="5380" width="3.75" style="2" bestFit="1" customWidth="1"/>
    <col min="5381" max="5381" width="6.75" style="2" bestFit="1" customWidth="1"/>
    <col min="5382" max="5384" width="3" style="2" bestFit="1" customWidth="1"/>
    <col min="5385" max="5385" width="3.75" style="2" bestFit="1" customWidth="1"/>
    <col min="5386" max="5386" width="4.5" style="2" bestFit="1" customWidth="1"/>
    <col min="5387" max="5387" width="6" style="2" bestFit="1" customWidth="1"/>
    <col min="5388" max="5390" width="3.75" style="2" bestFit="1" customWidth="1"/>
    <col min="5391" max="5394" width="6" style="2" bestFit="1" customWidth="1"/>
    <col min="5395" max="5395" width="6" style="2" customWidth="1"/>
    <col min="5396" max="5396" width="7.5" style="2" bestFit="1" customWidth="1"/>
    <col min="5397" max="5401" width="9" style="2"/>
    <col min="5402" max="5402" width="3" style="2" bestFit="1" customWidth="1"/>
    <col min="5403" max="5404" width="4.5" style="2" bestFit="1" customWidth="1"/>
    <col min="5405" max="5405" width="3" style="2" customWidth="1"/>
    <col min="5406" max="5406" width="18.875" style="2" bestFit="1" customWidth="1"/>
    <col min="5407" max="5632" width="9" style="2"/>
    <col min="5633" max="5633" width="2" style="2" customWidth="1"/>
    <col min="5634" max="5634" width="4.5" style="2" bestFit="1" customWidth="1"/>
    <col min="5635" max="5635" width="13.875" style="2" bestFit="1" customWidth="1"/>
    <col min="5636" max="5636" width="3.75" style="2" bestFit="1" customWidth="1"/>
    <col min="5637" max="5637" width="6.75" style="2" bestFit="1" customWidth="1"/>
    <col min="5638" max="5640" width="3" style="2" bestFit="1" customWidth="1"/>
    <col min="5641" max="5641" width="3.75" style="2" bestFit="1" customWidth="1"/>
    <col min="5642" max="5642" width="4.5" style="2" bestFit="1" customWidth="1"/>
    <col min="5643" max="5643" width="6" style="2" bestFit="1" customWidth="1"/>
    <col min="5644" max="5646" width="3.75" style="2" bestFit="1" customWidth="1"/>
    <col min="5647" max="5650" width="6" style="2" bestFit="1" customWidth="1"/>
    <col min="5651" max="5651" width="6" style="2" customWidth="1"/>
    <col min="5652" max="5652" width="7.5" style="2" bestFit="1" customWidth="1"/>
    <col min="5653" max="5657" width="9" style="2"/>
    <col min="5658" max="5658" width="3" style="2" bestFit="1" customWidth="1"/>
    <col min="5659" max="5660" width="4.5" style="2" bestFit="1" customWidth="1"/>
    <col min="5661" max="5661" width="3" style="2" customWidth="1"/>
    <col min="5662" max="5662" width="18.875" style="2" bestFit="1" customWidth="1"/>
    <col min="5663" max="5888" width="9" style="2"/>
    <col min="5889" max="5889" width="2" style="2" customWidth="1"/>
    <col min="5890" max="5890" width="4.5" style="2" bestFit="1" customWidth="1"/>
    <col min="5891" max="5891" width="13.875" style="2" bestFit="1" customWidth="1"/>
    <col min="5892" max="5892" width="3.75" style="2" bestFit="1" customWidth="1"/>
    <col min="5893" max="5893" width="6.75" style="2" bestFit="1" customWidth="1"/>
    <col min="5894" max="5896" width="3" style="2" bestFit="1" customWidth="1"/>
    <col min="5897" max="5897" width="3.75" style="2" bestFit="1" customWidth="1"/>
    <col min="5898" max="5898" width="4.5" style="2" bestFit="1" customWidth="1"/>
    <col min="5899" max="5899" width="6" style="2" bestFit="1" customWidth="1"/>
    <col min="5900" max="5902" width="3.75" style="2" bestFit="1" customWidth="1"/>
    <col min="5903" max="5906" width="6" style="2" bestFit="1" customWidth="1"/>
    <col min="5907" max="5907" width="6" style="2" customWidth="1"/>
    <col min="5908" max="5908" width="7.5" style="2" bestFit="1" customWidth="1"/>
    <col min="5909" max="5913" width="9" style="2"/>
    <col min="5914" max="5914" width="3" style="2" bestFit="1" customWidth="1"/>
    <col min="5915" max="5916" width="4.5" style="2" bestFit="1" customWidth="1"/>
    <col min="5917" max="5917" width="3" style="2" customWidth="1"/>
    <col min="5918" max="5918" width="18.875" style="2" bestFit="1" customWidth="1"/>
    <col min="5919" max="6144" width="9" style="2"/>
    <col min="6145" max="6145" width="2" style="2" customWidth="1"/>
    <col min="6146" max="6146" width="4.5" style="2" bestFit="1" customWidth="1"/>
    <col min="6147" max="6147" width="13.875" style="2" bestFit="1" customWidth="1"/>
    <col min="6148" max="6148" width="3.75" style="2" bestFit="1" customWidth="1"/>
    <col min="6149" max="6149" width="6.75" style="2" bestFit="1" customWidth="1"/>
    <col min="6150" max="6152" width="3" style="2" bestFit="1" customWidth="1"/>
    <col min="6153" max="6153" width="3.75" style="2" bestFit="1" customWidth="1"/>
    <col min="6154" max="6154" width="4.5" style="2" bestFit="1" customWidth="1"/>
    <col min="6155" max="6155" width="6" style="2" bestFit="1" customWidth="1"/>
    <col min="6156" max="6158" width="3.75" style="2" bestFit="1" customWidth="1"/>
    <col min="6159" max="6162" width="6" style="2" bestFit="1" customWidth="1"/>
    <col min="6163" max="6163" width="6" style="2" customWidth="1"/>
    <col min="6164" max="6164" width="7.5" style="2" bestFit="1" customWidth="1"/>
    <col min="6165" max="6169" width="9" style="2"/>
    <col min="6170" max="6170" width="3" style="2" bestFit="1" customWidth="1"/>
    <col min="6171" max="6172" width="4.5" style="2" bestFit="1" customWidth="1"/>
    <col min="6173" max="6173" width="3" style="2" customWidth="1"/>
    <col min="6174" max="6174" width="18.875" style="2" bestFit="1" customWidth="1"/>
    <col min="6175" max="6400" width="9" style="2"/>
    <col min="6401" max="6401" width="2" style="2" customWidth="1"/>
    <col min="6402" max="6402" width="4.5" style="2" bestFit="1" customWidth="1"/>
    <col min="6403" max="6403" width="13.875" style="2" bestFit="1" customWidth="1"/>
    <col min="6404" max="6404" width="3.75" style="2" bestFit="1" customWidth="1"/>
    <col min="6405" max="6405" width="6.75" style="2" bestFit="1" customWidth="1"/>
    <col min="6406" max="6408" width="3" style="2" bestFit="1" customWidth="1"/>
    <col min="6409" max="6409" width="3.75" style="2" bestFit="1" customWidth="1"/>
    <col min="6410" max="6410" width="4.5" style="2" bestFit="1" customWidth="1"/>
    <col min="6411" max="6411" width="6" style="2" bestFit="1" customWidth="1"/>
    <col min="6412" max="6414" width="3.75" style="2" bestFit="1" customWidth="1"/>
    <col min="6415" max="6418" width="6" style="2" bestFit="1" customWidth="1"/>
    <col min="6419" max="6419" width="6" style="2" customWidth="1"/>
    <col min="6420" max="6420" width="7.5" style="2" bestFit="1" customWidth="1"/>
    <col min="6421" max="6425" width="9" style="2"/>
    <col min="6426" max="6426" width="3" style="2" bestFit="1" customWidth="1"/>
    <col min="6427" max="6428" width="4.5" style="2" bestFit="1" customWidth="1"/>
    <col min="6429" max="6429" width="3" style="2" customWidth="1"/>
    <col min="6430" max="6430" width="18.875" style="2" bestFit="1" customWidth="1"/>
    <col min="6431" max="6656" width="9" style="2"/>
    <col min="6657" max="6657" width="2" style="2" customWidth="1"/>
    <col min="6658" max="6658" width="4.5" style="2" bestFit="1" customWidth="1"/>
    <col min="6659" max="6659" width="13.875" style="2" bestFit="1" customWidth="1"/>
    <col min="6660" max="6660" width="3.75" style="2" bestFit="1" customWidth="1"/>
    <col min="6661" max="6661" width="6.75" style="2" bestFit="1" customWidth="1"/>
    <col min="6662" max="6664" width="3" style="2" bestFit="1" customWidth="1"/>
    <col min="6665" max="6665" width="3.75" style="2" bestFit="1" customWidth="1"/>
    <col min="6666" max="6666" width="4.5" style="2" bestFit="1" customWidth="1"/>
    <col min="6667" max="6667" width="6" style="2" bestFit="1" customWidth="1"/>
    <col min="6668" max="6670" width="3.75" style="2" bestFit="1" customWidth="1"/>
    <col min="6671" max="6674" width="6" style="2" bestFit="1" customWidth="1"/>
    <col min="6675" max="6675" width="6" style="2" customWidth="1"/>
    <col min="6676" max="6676" width="7.5" style="2" bestFit="1" customWidth="1"/>
    <col min="6677" max="6681" width="9" style="2"/>
    <col min="6682" max="6682" width="3" style="2" bestFit="1" customWidth="1"/>
    <col min="6683" max="6684" width="4.5" style="2" bestFit="1" customWidth="1"/>
    <col min="6685" max="6685" width="3" style="2" customWidth="1"/>
    <col min="6686" max="6686" width="18.875" style="2" bestFit="1" customWidth="1"/>
    <col min="6687" max="6912" width="9" style="2"/>
    <col min="6913" max="6913" width="2" style="2" customWidth="1"/>
    <col min="6914" max="6914" width="4.5" style="2" bestFit="1" customWidth="1"/>
    <col min="6915" max="6915" width="13.875" style="2" bestFit="1" customWidth="1"/>
    <col min="6916" max="6916" width="3.75" style="2" bestFit="1" customWidth="1"/>
    <col min="6917" max="6917" width="6.75" style="2" bestFit="1" customWidth="1"/>
    <col min="6918" max="6920" width="3" style="2" bestFit="1" customWidth="1"/>
    <col min="6921" max="6921" width="3.75" style="2" bestFit="1" customWidth="1"/>
    <col min="6922" max="6922" width="4.5" style="2" bestFit="1" customWidth="1"/>
    <col min="6923" max="6923" width="6" style="2" bestFit="1" customWidth="1"/>
    <col min="6924" max="6926" width="3.75" style="2" bestFit="1" customWidth="1"/>
    <col min="6927" max="6930" width="6" style="2" bestFit="1" customWidth="1"/>
    <col min="6931" max="6931" width="6" style="2" customWidth="1"/>
    <col min="6932" max="6932" width="7.5" style="2" bestFit="1" customWidth="1"/>
    <col min="6933" max="6937" width="9" style="2"/>
    <col min="6938" max="6938" width="3" style="2" bestFit="1" customWidth="1"/>
    <col min="6939" max="6940" width="4.5" style="2" bestFit="1" customWidth="1"/>
    <col min="6941" max="6941" width="3" style="2" customWidth="1"/>
    <col min="6942" max="6942" width="18.875" style="2" bestFit="1" customWidth="1"/>
    <col min="6943" max="7168" width="9" style="2"/>
    <col min="7169" max="7169" width="2" style="2" customWidth="1"/>
    <col min="7170" max="7170" width="4.5" style="2" bestFit="1" customWidth="1"/>
    <col min="7171" max="7171" width="13.875" style="2" bestFit="1" customWidth="1"/>
    <col min="7172" max="7172" width="3.75" style="2" bestFit="1" customWidth="1"/>
    <col min="7173" max="7173" width="6.75" style="2" bestFit="1" customWidth="1"/>
    <col min="7174" max="7176" width="3" style="2" bestFit="1" customWidth="1"/>
    <col min="7177" max="7177" width="3.75" style="2" bestFit="1" customWidth="1"/>
    <col min="7178" max="7178" width="4.5" style="2" bestFit="1" customWidth="1"/>
    <col min="7179" max="7179" width="6" style="2" bestFit="1" customWidth="1"/>
    <col min="7180" max="7182" width="3.75" style="2" bestFit="1" customWidth="1"/>
    <col min="7183" max="7186" width="6" style="2" bestFit="1" customWidth="1"/>
    <col min="7187" max="7187" width="6" style="2" customWidth="1"/>
    <col min="7188" max="7188" width="7.5" style="2" bestFit="1" customWidth="1"/>
    <col min="7189" max="7193" width="9" style="2"/>
    <col min="7194" max="7194" width="3" style="2" bestFit="1" customWidth="1"/>
    <col min="7195" max="7196" width="4.5" style="2" bestFit="1" customWidth="1"/>
    <col min="7197" max="7197" width="3" style="2" customWidth="1"/>
    <col min="7198" max="7198" width="18.875" style="2" bestFit="1" customWidth="1"/>
    <col min="7199" max="7424" width="9" style="2"/>
    <col min="7425" max="7425" width="2" style="2" customWidth="1"/>
    <col min="7426" max="7426" width="4.5" style="2" bestFit="1" customWidth="1"/>
    <col min="7427" max="7427" width="13.875" style="2" bestFit="1" customWidth="1"/>
    <col min="7428" max="7428" width="3.75" style="2" bestFit="1" customWidth="1"/>
    <col min="7429" max="7429" width="6.75" style="2" bestFit="1" customWidth="1"/>
    <col min="7430" max="7432" width="3" style="2" bestFit="1" customWidth="1"/>
    <col min="7433" max="7433" width="3.75" style="2" bestFit="1" customWidth="1"/>
    <col min="7434" max="7434" width="4.5" style="2" bestFit="1" customWidth="1"/>
    <col min="7435" max="7435" width="6" style="2" bestFit="1" customWidth="1"/>
    <col min="7436" max="7438" width="3.75" style="2" bestFit="1" customWidth="1"/>
    <col min="7439" max="7442" width="6" style="2" bestFit="1" customWidth="1"/>
    <col min="7443" max="7443" width="6" style="2" customWidth="1"/>
    <col min="7444" max="7444" width="7.5" style="2" bestFit="1" customWidth="1"/>
    <col min="7445" max="7449" width="9" style="2"/>
    <col min="7450" max="7450" width="3" style="2" bestFit="1" customWidth="1"/>
    <col min="7451" max="7452" width="4.5" style="2" bestFit="1" customWidth="1"/>
    <col min="7453" max="7453" width="3" style="2" customWidth="1"/>
    <col min="7454" max="7454" width="18.875" style="2" bestFit="1" customWidth="1"/>
    <col min="7455" max="7680" width="9" style="2"/>
    <col min="7681" max="7681" width="2" style="2" customWidth="1"/>
    <col min="7682" max="7682" width="4.5" style="2" bestFit="1" customWidth="1"/>
    <col min="7683" max="7683" width="13.875" style="2" bestFit="1" customWidth="1"/>
    <col min="7684" max="7684" width="3.75" style="2" bestFit="1" customWidth="1"/>
    <col min="7685" max="7685" width="6.75" style="2" bestFit="1" customWidth="1"/>
    <col min="7686" max="7688" width="3" style="2" bestFit="1" customWidth="1"/>
    <col min="7689" max="7689" width="3.75" style="2" bestFit="1" customWidth="1"/>
    <col min="7690" max="7690" width="4.5" style="2" bestFit="1" customWidth="1"/>
    <col min="7691" max="7691" width="6" style="2" bestFit="1" customWidth="1"/>
    <col min="7692" max="7694" width="3.75" style="2" bestFit="1" customWidth="1"/>
    <col min="7695" max="7698" width="6" style="2" bestFit="1" customWidth="1"/>
    <col min="7699" max="7699" width="6" style="2" customWidth="1"/>
    <col min="7700" max="7700" width="7.5" style="2" bestFit="1" customWidth="1"/>
    <col min="7701" max="7705" width="9" style="2"/>
    <col min="7706" max="7706" width="3" style="2" bestFit="1" customWidth="1"/>
    <col min="7707" max="7708" width="4.5" style="2" bestFit="1" customWidth="1"/>
    <col min="7709" max="7709" width="3" style="2" customWidth="1"/>
    <col min="7710" max="7710" width="18.875" style="2" bestFit="1" customWidth="1"/>
    <col min="7711" max="7936" width="9" style="2"/>
    <col min="7937" max="7937" width="2" style="2" customWidth="1"/>
    <col min="7938" max="7938" width="4.5" style="2" bestFit="1" customWidth="1"/>
    <col min="7939" max="7939" width="13.875" style="2" bestFit="1" customWidth="1"/>
    <col min="7940" max="7940" width="3.75" style="2" bestFit="1" customWidth="1"/>
    <col min="7941" max="7941" width="6.75" style="2" bestFit="1" customWidth="1"/>
    <col min="7942" max="7944" width="3" style="2" bestFit="1" customWidth="1"/>
    <col min="7945" max="7945" width="3.75" style="2" bestFit="1" customWidth="1"/>
    <col min="7946" max="7946" width="4.5" style="2" bestFit="1" customWidth="1"/>
    <col min="7947" max="7947" width="6" style="2" bestFit="1" customWidth="1"/>
    <col min="7948" max="7950" width="3.75" style="2" bestFit="1" customWidth="1"/>
    <col min="7951" max="7954" width="6" style="2" bestFit="1" customWidth="1"/>
    <col min="7955" max="7955" width="6" style="2" customWidth="1"/>
    <col min="7956" max="7956" width="7.5" style="2" bestFit="1" customWidth="1"/>
    <col min="7957" max="7961" width="9" style="2"/>
    <col min="7962" max="7962" width="3" style="2" bestFit="1" customWidth="1"/>
    <col min="7963" max="7964" width="4.5" style="2" bestFit="1" customWidth="1"/>
    <col min="7965" max="7965" width="3" style="2" customWidth="1"/>
    <col min="7966" max="7966" width="18.875" style="2" bestFit="1" customWidth="1"/>
    <col min="7967" max="8192" width="9" style="2"/>
    <col min="8193" max="8193" width="2" style="2" customWidth="1"/>
    <col min="8194" max="8194" width="4.5" style="2" bestFit="1" customWidth="1"/>
    <col min="8195" max="8195" width="13.875" style="2" bestFit="1" customWidth="1"/>
    <col min="8196" max="8196" width="3.75" style="2" bestFit="1" customWidth="1"/>
    <col min="8197" max="8197" width="6.75" style="2" bestFit="1" customWidth="1"/>
    <col min="8198" max="8200" width="3" style="2" bestFit="1" customWidth="1"/>
    <col min="8201" max="8201" width="3.75" style="2" bestFit="1" customWidth="1"/>
    <col min="8202" max="8202" width="4.5" style="2" bestFit="1" customWidth="1"/>
    <col min="8203" max="8203" width="6" style="2" bestFit="1" customWidth="1"/>
    <col min="8204" max="8206" width="3.75" style="2" bestFit="1" customWidth="1"/>
    <col min="8207" max="8210" width="6" style="2" bestFit="1" customWidth="1"/>
    <col min="8211" max="8211" width="6" style="2" customWidth="1"/>
    <col min="8212" max="8212" width="7.5" style="2" bestFit="1" customWidth="1"/>
    <col min="8213" max="8217" width="9" style="2"/>
    <col min="8218" max="8218" width="3" style="2" bestFit="1" customWidth="1"/>
    <col min="8219" max="8220" width="4.5" style="2" bestFit="1" customWidth="1"/>
    <col min="8221" max="8221" width="3" style="2" customWidth="1"/>
    <col min="8222" max="8222" width="18.875" style="2" bestFit="1" customWidth="1"/>
    <col min="8223" max="8448" width="9" style="2"/>
    <col min="8449" max="8449" width="2" style="2" customWidth="1"/>
    <col min="8450" max="8450" width="4.5" style="2" bestFit="1" customWidth="1"/>
    <col min="8451" max="8451" width="13.875" style="2" bestFit="1" customWidth="1"/>
    <col min="8452" max="8452" width="3.75" style="2" bestFit="1" customWidth="1"/>
    <col min="8453" max="8453" width="6.75" style="2" bestFit="1" customWidth="1"/>
    <col min="8454" max="8456" width="3" style="2" bestFit="1" customWidth="1"/>
    <col min="8457" max="8457" width="3.75" style="2" bestFit="1" customWidth="1"/>
    <col min="8458" max="8458" width="4.5" style="2" bestFit="1" customWidth="1"/>
    <col min="8459" max="8459" width="6" style="2" bestFit="1" customWidth="1"/>
    <col min="8460" max="8462" width="3.75" style="2" bestFit="1" customWidth="1"/>
    <col min="8463" max="8466" width="6" style="2" bestFit="1" customWidth="1"/>
    <col min="8467" max="8467" width="6" style="2" customWidth="1"/>
    <col min="8468" max="8468" width="7.5" style="2" bestFit="1" customWidth="1"/>
    <col min="8469" max="8473" width="9" style="2"/>
    <col min="8474" max="8474" width="3" style="2" bestFit="1" customWidth="1"/>
    <col min="8475" max="8476" width="4.5" style="2" bestFit="1" customWidth="1"/>
    <col min="8477" max="8477" width="3" style="2" customWidth="1"/>
    <col min="8478" max="8478" width="18.875" style="2" bestFit="1" customWidth="1"/>
    <col min="8479" max="8704" width="9" style="2"/>
    <col min="8705" max="8705" width="2" style="2" customWidth="1"/>
    <col min="8706" max="8706" width="4.5" style="2" bestFit="1" customWidth="1"/>
    <col min="8707" max="8707" width="13.875" style="2" bestFit="1" customWidth="1"/>
    <col min="8708" max="8708" width="3.75" style="2" bestFit="1" customWidth="1"/>
    <col min="8709" max="8709" width="6.75" style="2" bestFit="1" customWidth="1"/>
    <col min="8710" max="8712" width="3" style="2" bestFit="1" customWidth="1"/>
    <col min="8713" max="8713" width="3.75" style="2" bestFit="1" customWidth="1"/>
    <col min="8714" max="8714" width="4.5" style="2" bestFit="1" customWidth="1"/>
    <col min="8715" max="8715" width="6" style="2" bestFit="1" customWidth="1"/>
    <col min="8716" max="8718" width="3.75" style="2" bestFit="1" customWidth="1"/>
    <col min="8719" max="8722" width="6" style="2" bestFit="1" customWidth="1"/>
    <col min="8723" max="8723" width="6" style="2" customWidth="1"/>
    <col min="8724" max="8724" width="7.5" style="2" bestFit="1" customWidth="1"/>
    <col min="8725" max="8729" width="9" style="2"/>
    <col min="8730" max="8730" width="3" style="2" bestFit="1" customWidth="1"/>
    <col min="8731" max="8732" width="4.5" style="2" bestFit="1" customWidth="1"/>
    <col min="8733" max="8733" width="3" style="2" customWidth="1"/>
    <col min="8734" max="8734" width="18.875" style="2" bestFit="1" customWidth="1"/>
    <col min="8735" max="8960" width="9" style="2"/>
    <col min="8961" max="8961" width="2" style="2" customWidth="1"/>
    <col min="8962" max="8962" width="4.5" style="2" bestFit="1" customWidth="1"/>
    <col min="8963" max="8963" width="13.875" style="2" bestFit="1" customWidth="1"/>
    <col min="8964" max="8964" width="3.75" style="2" bestFit="1" customWidth="1"/>
    <col min="8965" max="8965" width="6.75" style="2" bestFit="1" customWidth="1"/>
    <col min="8966" max="8968" width="3" style="2" bestFit="1" customWidth="1"/>
    <col min="8969" max="8969" width="3.75" style="2" bestFit="1" customWidth="1"/>
    <col min="8970" max="8970" width="4.5" style="2" bestFit="1" customWidth="1"/>
    <col min="8971" max="8971" width="6" style="2" bestFit="1" customWidth="1"/>
    <col min="8972" max="8974" width="3.75" style="2" bestFit="1" customWidth="1"/>
    <col min="8975" max="8978" width="6" style="2" bestFit="1" customWidth="1"/>
    <col min="8979" max="8979" width="6" style="2" customWidth="1"/>
    <col min="8980" max="8980" width="7.5" style="2" bestFit="1" customWidth="1"/>
    <col min="8981" max="8985" width="9" style="2"/>
    <col min="8986" max="8986" width="3" style="2" bestFit="1" customWidth="1"/>
    <col min="8987" max="8988" width="4.5" style="2" bestFit="1" customWidth="1"/>
    <col min="8989" max="8989" width="3" style="2" customWidth="1"/>
    <col min="8990" max="8990" width="18.875" style="2" bestFit="1" customWidth="1"/>
    <col min="8991" max="9216" width="9" style="2"/>
    <col min="9217" max="9217" width="2" style="2" customWidth="1"/>
    <col min="9218" max="9218" width="4.5" style="2" bestFit="1" customWidth="1"/>
    <col min="9219" max="9219" width="13.875" style="2" bestFit="1" customWidth="1"/>
    <col min="9220" max="9220" width="3.75" style="2" bestFit="1" customWidth="1"/>
    <col min="9221" max="9221" width="6.75" style="2" bestFit="1" customWidth="1"/>
    <col min="9222" max="9224" width="3" style="2" bestFit="1" customWidth="1"/>
    <col min="9225" max="9225" width="3.75" style="2" bestFit="1" customWidth="1"/>
    <col min="9226" max="9226" width="4.5" style="2" bestFit="1" customWidth="1"/>
    <col min="9227" max="9227" width="6" style="2" bestFit="1" customWidth="1"/>
    <col min="9228" max="9230" width="3.75" style="2" bestFit="1" customWidth="1"/>
    <col min="9231" max="9234" width="6" style="2" bestFit="1" customWidth="1"/>
    <col min="9235" max="9235" width="6" style="2" customWidth="1"/>
    <col min="9236" max="9236" width="7.5" style="2" bestFit="1" customWidth="1"/>
    <col min="9237" max="9241" width="9" style="2"/>
    <col min="9242" max="9242" width="3" style="2" bestFit="1" customWidth="1"/>
    <col min="9243" max="9244" width="4.5" style="2" bestFit="1" customWidth="1"/>
    <col min="9245" max="9245" width="3" style="2" customWidth="1"/>
    <col min="9246" max="9246" width="18.875" style="2" bestFit="1" customWidth="1"/>
    <col min="9247" max="9472" width="9" style="2"/>
    <col min="9473" max="9473" width="2" style="2" customWidth="1"/>
    <col min="9474" max="9474" width="4.5" style="2" bestFit="1" customWidth="1"/>
    <col min="9475" max="9475" width="13.875" style="2" bestFit="1" customWidth="1"/>
    <col min="9476" max="9476" width="3.75" style="2" bestFit="1" customWidth="1"/>
    <col min="9477" max="9477" width="6.75" style="2" bestFit="1" customWidth="1"/>
    <col min="9478" max="9480" width="3" style="2" bestFit="1" customWidth="1"/>
    <col min="9481" max="9481" width="3.75" style="2" bestFit="1" customWidth="1"/>
    <col min="9482" max="9482" width="4.5" style="2" bestFit="1" customWidth="1"/>
    <col min="9483" max="9483" width="6" style="2" bestFit="1" customWidth="1"/>
    <col min="9484" max="9486" width="3.75" style="2" bestFit="1" customWidth="1"/>
    <col min="9487" max="9490" width="6" style="2" bestFit="1" customWidth="1"/>
    <col min="9491" max="9491" width="6" style="2" customWidth="1"/>
    <col min="9492" max="9492" width="7.5" style="2" bestFit="1" customWidth="1"/>
    <col min="9493" max="9497" width="9" style="2"/>
    <col min="9498" max="9498" width="3" style="2" bestFit="1" customWidth="1"/>
    <col min="9499" max="9500" width="4.5" style="2" bestFit="1" customWidth="1"/>
    <col min="9501" max="9501" width="3" style="2" customWidth="1"/>
    <col min="9502" max="9502" width="18.875" style="2" bestFit="1" customWidth="1"/>
    <col min="9503" max="9728" width="9" style="2"/>
    <col min="9729" max="9729" width="2" style="2" customWidth="1"/>
    <col min="9730" max="9730" width="4.5" style="2" bestFit="1" customWidth="1"/>
    <col min="9731" max="9731" width="13.875" style="2" bestFit="1" customWidth="1"/>
    <col min="9732" max="9732" width="3.75" style="2" bestFit="1" customWidth="1"/>
    <col min="9733" max="9733" width="6.75" style="2" bestFit="1" customWidth="1"/>
    <col min="9734" max="9736" width="3" style="2" bestFit="1" customWidth="1"/>
    <col min="9737" max="9737" width="3.75" style="2" bestFit="1" customWidth="1"/>
    <col min="9738" max="9738" width="4.5" style="2" bestFit="1" customWidth="1"/>
    <col min="9739" max="9739" width="6" style="2" bestFit="1" customWidth="1"/>
    <col min="9740" max="9742" width="3.75" style="2" bestFit="1" customWidth="1"/>
    <col min="9743" max="9746" width="6" style="2" bestFit="1" customWidth="1"/>
    <col min="9747" max="9747" width="6" style="2" customWidth="1"/>
    <col min="9748" max="9748" width="7.5" style="2" bestFit="1" customWidth="1"/>
    <col min="9749" max="9753" width="9" style="2"/>
    <col min="9754" max="9754" width="3" style="2" bestFit="1" customWidth="1"/>
    <col min="9755" max="9756" width="4.5" style="2" bestFit="1" customWidth="1"/>
    <col min="9757" max="9757" width="3" style="2" customWidth="1"/>
    <col min="9758" max="9758" width="18.875" style="2" bestFit="1" customWidth="1"/>
    <col min="9759" max="9984" width="9" style="2"/>
    <col min="9985" max="9985" width="2" style="2" customWidth="1"/>
    <col min="9986" max="9986" width="4.5" style="2" bestFit="1" customWidth="1"/>
    <col min="9987" max="9987" width="13.875" style="2" bestFit="1" customWidth="1"/>
    <col min="9988" max="9988" width="3.75" style="2" bestFit="1" customWidth="1"/>
    <col min="9989" max="9989" width="6.75" style="2" bestFit="1" customWidth="1"/>
    <col min="9990" max="9992" width="3" style="2" bestFit="1" customWidth="1"/>
    <col min="9993" max="9993" width="3.75" style="2" bestFit="1" customWidth="1"/>
    <col min="9994" max="9994" width="4.5" style="2" bestFit="1" customWidth="1"/>
    <col min="9995" max="9995" width="6" style="2" bestFit="1" customWidth="1"/>
    <col min="9996" max="9998" width="3.75" style="2" bestFit="1" customWidth="1"/>
    <col min="9999" max="10002" width="6" style="2" bestFit="1" customWidth="1"/>
    <col min="10003" max="10003" width="6" style="2" customWidth="1"/>
    <col min="10004" max="10004" width="7.5" style="2" bestFit="1" customWidth="1"/>
    <col min="10005" max="10009" width="9" style="2"/>
    <col min="10010" max="10010" width="3" style="2" bestFit="1" customWidth="1"/>
    <col min="10011" max="10012" width="4.5" style="2" bestFit="1" customWidth="1"/>
    <col min="10013" max="10013" width="3" style="2" customWidth="1"/>
    <col min="10014" max="10014" width="18.875" style="2" bestFit="1" customWidth="1"/>
    <col min="10015" max="10240" width="9" style="2"/>
    <col min="10241" max="10241" width="2" style="2" customWidth="1"/>
    <col min="10242" max="10242" width="4.5" style="2" bestFit="1" customWidth="1"/>
    <col min="10243" max="10243" width="13.875" style="2" bestFit="1" customWidth="1"/>
    <col min="10244" max="10244" width="3.75" style="2" bestFit="1" customWidth="1"/>
    <col min="10245" max="10245" width="6.75" style="2" bestFit="1" customWidth="1"/>
    <col min="10246" max="10248" width="3" style="2" bestFit="1" customWidth="1"/>
    <col min="10249" max="10249" width="3.75" style="2" bestFit="1" customWidth="1"/>
    <col min="10250" max="10250" width="4.5" style="2" bestFit="1" customWidth="1"/>
    <col min="10251" max="10251" width="6" style="2" bestFit="1" customWidth="1"/>
    <col min="10252" max="10254" width="3.75" style="2" bestFit="1" customWidth="1"/>
    <col min="10255" max="10258" width="6" style="2" bestFit="1" customWidth="1"/>
    <col min="10259" max="10259" width="6" style="2" customWidth="1"/>
    <col min="10260" max="10260" width="7.5" style="2" bestFit="1" customWidth="1"/>
    <col min="10261" max="10265" width="9" style="2"/>
    <col min="10266" max="10266" width="3" style="2" bestFit="1" customWidth="1"/>
    <col min="10267" max="10268" width="4.5" style="2" bestFit="1" customWidth="1"/>
    <col min="10269" max="10269" width="3" style="2" customWidth="1"/>
    <col min="10270" max="10270" width="18.875" style="2" bestFit="1" customWidth="1"/>
    <col min="10271" max="10496" width="9" style="2"/>
    <col min="10497" max="10497" width="2" style="2" customWidth="1"/>
    <col min="10498" max="10498" width="4.5" style="2" bestFit="1" customWidth="1"/>
    <col min="10499" max="10499" width="13.875" style="2" bestFit="1" customWidth="1"/>
    <col min="10500" max="10500" width="3.75" style="2" bestFit="1" customWidth="1"/>
    <col min="10501" max="10501" width="6.75" style="2" bestFit="1" customWidth="1"/>
    <col min="10502" max="10504" width="3" style="2" bestFit="1" customWidth="1"/>
    <col min="10505" max="10505" width="3.75" style="2" bestFit="1" customWidth="1"/>
    <col min="10506" max="10506" width="4.5" style="2" bestFit="1" customWidth="1"/>
    <col min="10507" max="10507" width="6" style="2" bestFit="1" customWidth="1"/>
    <col min="10508" max="10510" width="3.75" style="2" bestFit="1" customWidth="1"/>
    <col min="10511" max="10514" width="6" style="2" bestFit="1" customWidth="1"/>
    <col min="10515" max="10515" width="6" style="2" customWidth="1"/>
    <col min="10516" max="10516" width="7.5" style="2" bestFit="1" customWidth="1"/>
    <col min="10517" max="10521" width="9" style="2"/>
    <col min="10522" max="10522" width="3" style="2" bestFit="1" customWidth="1"/>
    <col min="10523" max="10524" width="4.5" style="2" bestFit="1" customWidth="1"/>
    <col min="10525" max="10525" width="3" style="2" customWidth="1"/>
    <col min="10526" max="10526" width="18.875" style="2" bestFit="1" customWidth="1"/>
    <col min="10527" max="10752" width="9" style="2"/>
    <col min="10753" max="10753" width="2" style="2" customWidth="1"/>
    <col min="10754" max="10754" width="4.5" style="2" bestFit="1" customWidth="1"/>
    <col min="10755" max="10755" width="13.875" style="2" bestFit="1" customWidth="1"/>
    <col min="10756" max="10756" width="3.75" style="2" bestFit="1" customWidth="1"/>
    <col min="10757" max="10757" width="6.75" style="2" bestFit="1" customWidth="1"/>
    <col min="10758" max="10760" width="3" style="2" bestFit="1" customWidth="1"/>
    <col min="10761" max="10761" width="3.75" style="2" bestFit="1" customWidth="1"/>
    <col min="10762" max="10762" width="4.5" style="2" bestFit="1" customWidth="1"/>
    <col min="10763" max="10763" width="6" style="2" bestFit="1" customWidth="1"/>
    <col min="10764" max="10766" width="3.75" style="2" bestFit="1" customWidth="1"/>
    <col min="10767" max="10770" width="6" style="2" bestFit="1" customWidth="1"/>
    <col min="10771" max="10771" width="6" style="2" customWidth="1"/>
    <col min="10772" max="10772" width="7.5" style="2" bestFit="1" customWidth="1"/>
    <col min="10773" max="10777" width="9" style="2"/>
    <col min="10778" max="10778" width="3" style="2" bestFit="1" customWidth="1"/>
    <col min="10779" max="10780" width="4.5" style="2" bestFit="1" customWidth="1"/>
    <col min="10781" max="10781" width="3" style="2" customWidth="1"/>
    <col min="10782" max="10782" width="18.875" style="2" bestFit="1" customWidth="1"/>
    <col min="10783" max="11008" width="9" style="2"/>
    <col min="11009" max="11009" width="2" style="2" customWidth="1"/>
    <col min="11010" max="11010" width="4.5" style="2" bestFit="1" customWidth="1"/>
    <col min="11011" max="11011" width="13.875" style="2" bestFit="1" customWidth="1"/>
    <col min="11012" max="11012" width="3.75" style="2" bestFit="1" customWidth="1"/>
    <col min="11013" max="11013" width="6.75" style="2" bestFit="1" customWidth="1"/>
    <col min="11014" max="11016" width="3" style="2" bestFit="1" customWidth="1"/>
    <col min="11017" max="11017" width="3.75" style="2" bestFit="1" customWidth="1"/>
    <col min="11018" max="11018" width="4.5" style="2" bestFit="1" customWidth="1"/>
    <col min="11019" max="11019" width="6" style="2" bestFit="1" customWidth="1"/>
    <col min="11020" max="11022" width="3.75" style="2" bestFit="1" customWidth="1"/>
    <col min="11023" max="11026" width="6" style="2" bestFit="1" customWidth="1"/>
    <col min="11027" max="11027" width="6" style="2" customWidth="1"/>
    <col min="11028" max="11028" width="7.5" style="2" bestFit="1" customWidth="1"/>
    <col min="11029" max="11033" width="9" style="2"/>
    <col min="11034" max="11034" width="3" style="2" bestFit="1" customWidth="1"/>
    <col min="11035" max="11036" width="4.5" style="2" bestFit="1" customWidth="1"/>
    <col min="11037" max="11037" width="3" style="2" customWidth="1"/>
    <col min="11038" max="11038" width="18.875" style="2" bestFit="1" customWidth="1"/>
    <col min="11039" max="11264" width="9" style="2"/>
    <col min="11265" max="11265" width="2" style="2" customWidth="1"/>
    <col min="11266" max="11266" width="4.5" style="2" bestFit="1" customWidth="1"/>
    <col min="11267" max="11267" width="13.875" style="2" bestFit="1" customWidth="1"/>
    <col min="11268" max="11268" width="3.75" style="2" bestFit="1" customWidth="1"/>
    <col min="11269" max="11269" width="6.75" style="2" bestFit="1" customWidth="1"/>
    <col min="11270" max="11272" width="3" style="2" bestFit="1" customWidth="1"/>
    <col min="11273" max="11273" width="3.75" style="2" bestFit="1" customWidth="1"/>
    <col min="11274" max="11274" width="4.5" style="2" bestFit="1" customWidth="1"/>
    <col min="11275" max="11275" width="6" style="2" bestFit="1" customWidth="1"/>
    <col min="11276" max="11278" width="3.75" style="2" bestFit="1" customWidth="1"/>
    <col min="11279" max="11282" width="6" style="2" bestFit="1" customWidth="1"/>
    <col min="11283" max="11283" width="6" style="2" customWidth="1"/>
    <col min="11284" max="11284" width="7.5" style="2" bestFit="1" customWidth="1"/>
    <col min="11285" max="11289" width="9" style="2"/>
    <col min="11290" max="11290" width="3" style="2" bestFit="1" customWidth="1"/>
    <col min="11291" max="11292" width="4.5" style="2" bestFit="1" customWidth="1"/>
    <col min="11293" max="11293" width="3" style="2" customWidth="1"/>
    <col min="11294" max="11294" width="18.875" style="2" bestFit="1" customWidth="1"/>
    <col min="11295" max="11520" width="9" style="2"/>
    <col min="11521" max="11521" width="2" style="2" customWidth="1"/>
    <col min="11522" max="11522" width="4.5" style="2" bestFit="1" customWidth="1"/>
    <col min="11523" max="11523" width="13.875" style="2" bestFit="1" customWidth="1"/>
    <col min="11524" max="11524" width="3.75" style="2" bestFit="1" customWidth="1"/>
    <col min="11525" max="11525" width="6.75" style="2" bestFit="1" customWidth="1"/>
    <col min="11526" max="11528" width="3" style="2" bestFit="1" customWidth="1"/>
    <col min="11529" max="11529" width="3.75" style="2" bestFit="1" customWidth="1"/>
    <col min="11530" max="11530" width="4.5" style="2" bestFit="1" customWidth="1"/>
    <col min="11531" max="11531" width="6" style="2" bestFit="1" customWidth="1"/>
    <col min="11532" max="11534" width="3.75" style="2" bestFit="1" customWidth="1"/>
    <col min="11535" max="11538" width="6" style="2" bestFit="1" customWidth="1"/>
    <col min="11539" max="11539" width="6" style="2" customWidth="1"/>
    <col min="11540" max="11540" width="7.5" style="2" bestFit="1" customWidth="1"/>
    <col min="11541" max="11545" width="9" style="2"/>
    <col min="11546" max="11546" width="3" style="2" bestFit="1" customWidth="1"/>
    <col min="11547" max="11548" width="4.5" style="2" bestFit="1" customWidth="1"/>
    <col min="11549" max="11549" width="3" style="2" customWidth="1"/>
    <col min="11550" max="11550" width="18.875" style="2" bestFit="1" customWidth="1"/>
    <col min="11551" max="11776" width="9" style="2"/>
    <col min="11777" max="11777" width="2" style="2" customWidth="1"/>
    <col min="11778" max="11778" width="4.5" style="2" bestFit="1" customWidth="1"/>
    <col min="11779" max="11779" width="13.875" style="2" bestFit="1" customWidth="1"/>
    <col min="11780" max="11780" width="3.75" style="2" bestFit="1" customWidth="1"/>
    <col min="11781" max="11781" width="6.75" style="2" bestFit="1" customWidth="1"/>
    <col min="11782" max="11784" width="3" style="2" bestFit="1" customWidth="1"/>
    <col min="11785" max="11785" width="3.75" style="2" bestFit="1" customWidth="1"/>
    <col min="11786" max="11786" width="4.5" style="2" bestFit="1" customWidth="1"/>
    <col min="11787" max="11787" width="6" style="2" bestFit="1" customWidth="1"/>
    <col min="11788" max="11790" width="3.75" style="2" bestFit="1" customWidth="1"/>
    <col min="11791" max="11794" width="6" style="2" bestFit="1" customWidth="1"/>
    <col min="11795" max="11795" width="6" style="2" customWidth="1"/>
    <col min="11796" max="11796" width="7.5" style="2" bestFit="1" customWidth="1"/>
    <col min="11797" max="11801" width="9" style="2"/>
    <col min="11802" max="11802" width="3" style="2" bestFit="1" customWidth="1"/>
    <col min="11803" max="11804" width="4.5" style="2" bestFit="1" customWidth="1"/>
    <col min="11805" max="11805" width="3" style="2" customWidth="1"/>
    <col min="11806" max="11806" width="18.875" style="2" bestFit="1" customWidth="1"/>
    <col min="11807" max="12032" width="9" style="2"/>
    <col min="12033" max="12033" width="2" style="2" customWidth="1"/>
    <col min="12034" max="12034" width="4.5" style="2" bestFit="1" customWidth="1"/>
    <col min="12035" max="12035" width="13.875" style="2" bestFit="1" customWidth="1"/>
    <col min="12036" max="12036" width="3.75" style="2" bestFit="1" customWidth="1"/>
    <col min="12037" max="12037" width="6.75" style="2" bestFit="1" customWidth="1"/>
    <col min="12038" max="12040" width="3" style="2" bestFit="1" customWidth="1"/>
    <col min="12041" max="12041" width="3.75" style="2" bestFit="1" customWidth="1"/>
    <col min="12042" max="12042" width="4.5" style="2" bestFit="1" customWidth="1"/>
    <col min="12043" max="12043" width="6" style="2" bestFit="1" customWidth="1"/>
    <col min="12044" max="12046" width="3.75" style="2" bestFit="1" customWidth="1"/>
    <col min="12047" max="12050" width="6" style="2" bestFit="1" customWidth="1"/>
    <col min="12051" max="12051" width="6" style="2" customWidth="1"/>
    <col min="12052" max="12052" width="7.5" style="2" bestFit="1" customWidth="1"/>
    <col min="12053" max="12057" width="9" style="2"/>
    <col min="12058" max="12058" width="3" style="2" bestFit="1" customWidth="1"/>
    <col min="12059" max="12060" width="4.5" style="2" bestFit="1" customWidth="1"/>
    <col min="12061" max="12061" width="3" style="2" customWidth="1"/>
    <col min="12062" max="12062" width="18.875" style="2" bestFit="1" customWidth="1"/>
    <col min="12063" max="12288" width="9" style="2"/>
    <col min="12289" max="12289" width="2" style="2" customWidth="1"/>
    <col min="12290" max="12290" width="4.5" style="2" bestFit="1" customWidth="1"/>
    <col min="12291" max="12291" width="13.875" style="2" bestFit="1" customWidth="1"/>
    <col min="12292" max="12292" width="3.75" style="2" bestFit="1" customWidth="1"/>
    <col min="12293" max="12293" width="6.75" style="2" bestFit="1" customWidth="1"/>
    <col min="12294" max="12296" width="3" style="2" bestFit="1" customWidth="1"/>
    <col min="12297" max="12297" width="3.75" style="2" bestFit="1" customWidth="1"/>
    <col min="12298" max="12298" width="4.5" style="2" bestFit="1" customWidth="1"/>
    <col min="12299" max="12299" width="6" style="2" bestFit="1" customWidth="1"/>
    <col min="12300" max="12302" width="3.75" style="2" bestFit="1" customWidth="1"/>
    <col min="12303" max="12306" width="6" style="2" bestFit="1" customWidth="1"/>
    <col min="12307" max="12307" width="6" style="2" customWidth="1"/>
    <col min="12308" max="12308" width="7.5" style="2" bestFit="1" customWidth="1"/>
    <col min="12309" max="12313" width="9" style="2"/>
    <col min="12314" max="12314" width="3" style="2" bestFit="1" customWidth="1"/>
    <col min="12315" max="12316" width="4.5" style="2" bestFit="1" customWidth="1"/>
    <col min="12317" max="12317" width="3" style="2" customWidth="1"/>
    <col min="12318" max="12318" width="18.875" style="2" bestFit="1" customWidth="1"/>
    <col min="12319" max="12544" width="9" style="2"/>
    <col min="12545" max="12545" width="2" style="2" customWidth="1"/>
    <col min="12546" max="12546" width="4.5" style="2" bestFit="1" customWidth="1"/>
    <col min="12547" max="12547" width="13.875" style="2" bestFit="1" customWidth="1"/>
    <col min="12548" max="12548" width="3.75" style="2" bestFit="1" customWidth="1"/>
    <col min="12549" max="12549" width="6.75" style="2" bestFit="1" customWidth="1"/>
    <col min="12550" max="12552" width="3" style="2" bestFit="1" customWidth="1"/>
    <col min="12553" max="12553" width="3.75" style="2" bestFit="1" customWidth="1"/>
    <col min="12554" max="12554" width="4.5" style="2" bestFit="1" customWidth="1"/>
    <col min="12555" max="12555" width="6" style="2" bestFit="1" customWidth="1"/>
    <col min="12556" max="12558" width="3.75" style="2" bestFit="1" customWidth="1"/>
    <col min="12559" max="12562" width="6" style="2" bestFit="1" customWidth="1"/>
    <col min="12563" max="12563" width="6" style="2" customWidth="1"/>
    <col min="12564" max="12564" width="7.5" style="2" bestFit="1" customWidth="1"/>
    <col min="12565" max="12569" width="9" style="2"/>
    <col min="12570" max="12570" width="3" style="2" bestFit="1" customWidth="1"/>
    <col min="12571" max="12572" width="4.5" style="2" bestFit="1" customWidth="1"/>
    <col min="12573" max="12573" width="3" style="2" customWidth="1"/>
    <col min="12574" max="12574" width="18.875" style="2" bestFit="1" customWidth="1"/>
    <col min="12575" max="12800" width="9" style="2"/>
    <col min="12801" max="12801" width="2" style="2" customWidth="1"/>
    <col min="12802" max="12802" width="4.5" style="2" bestFit="1" customWidth="1"/>
    <col min="12803" max="12803" width="13.875" style="2" bestFit="1" customWidth="1"/>
    <col min="12804" max="12804" width="3.75" style="2" bestFit="1" customWidth="1"/>
    <col min="12805" max="12805" width="6.75" style="2" bestFit="1" customWidth="1"/>
    <col min="12806" max="12808" width="3" style="2" bestFit="1" customWidth="1"/>
    <col min="12809" max="12809" width="3.75" style="2" bestFit="1" customWidth="1"/>
    <col min="12810" max="12810" width="4.5" style="2" bestFit="1" customWidth="1"/>
    <col min="12811" max="12811" width="6" style="2" bestFit="1" customWidth="1"/>
    <col min="12812" max="12814" width="3.75" style="2" bestFit="1" customWidth="1"/>
    <col min="12815" max="12818" width="6" style="2" bestFit="1" customWidth="1"/>
    <col min="12819" max="12819" width="6" style="2" customWidth="1"/>
    <col min="12820" max="12820" width="7.5" style="2" bestFit="1" customWidth="1"/>
    <col min="12821" max="12825" width="9" style="2"/>
    <col min="12826" max="12826" width="3" style="2" bestFit="1" customWidth="1"/>
    <col min="12827" max="12828" width="4.5" style="2" bestFit="1" customWidth="1"/>
    <col min="12829" max="12829" width="3" style="2" customWidth="1"/>
    <col min="12830" max="12830" width="18.875" style="2" bestFit="1" customWidth="1"/>
    <col min="12831" max="13056" width="9" style="2"/>
    <col min="13057" max="13057" width="2" style="2" customWidth="1"/>
    <col min="13058" max="13058" width="4.5" style="2" bestFit="1" customWidth="1"/>
    <col min="13059" max="13059" width="13.875" style="2" bestFit="1" customWidth="1"/>
    <col min="13060" max="13060" width="3.75" style="2" bestFit="1" customWidth="1"/>
    <col min="13061" max="13061" width="6.75" style="2" bestFit="1" customWidth="1"/>
    <col min="13062" max="13064" width="3" style="2" bestFit="1" customWidth="1"/>
    <col min="13065" max="13065" width="3.75" style="2" bestFit="1" customWidth="1"/>
    <col min="13066" max="13066" width="4.5" style="2" bestFit="1" customWidth="1"/>
    <col min="13067" max="13067" width="6" style="2" bestFit="1" customWidth="1"/>
    <col min="13068" max="13070" width="3.75" style="2" bestFit="1" customWidth="1"/>
    <col min="13071" max="13074" width="6" style="2" bestFit="1" customWidth="1"/>
    <col min="13075" max="13075" width="6" style="2" customWidth="1"/>
    <col min="13076" max="13076" width="7.5" style="2" bestFit="1" customWidth="1"/>
    <col min="13077" max="13081" width="9" style="2"/>
    <col min="13082" max="13082" width="3" style="2" bestFit="1" customWidth="1"/>
    <col min="13083" max="13084" width="4.5" style="2" bestFit="1" customWidth="1"/>
    <col min="13085" max="13085" width="3" style="2" customWidth="1"/>
    <col min="13086" max="13086" width="18.875" style="2" bestFit="1" customWidth="1"/>
    <col min="13087" max="13312" width="9" style="2"/>
    <col min="13313" max="13313" width="2" style="2" customWidth="1"/>
    <col min="13314" max="13314" width="4.5" style="2" bestFit="1" customWidth="1"/>
    <col min="13315" max="13315" width="13.875" style="2" bestFit="1" customWidth="1"/>
    <col min="13316" max="13316" width="3.75" style="2" bestFit="1" customWidth="1"/>
    <col min="13317" max="13317" width="6.75" style="2" bestFit="1" customWidth="1"/>
    <col min="13318" max="13320" width="3" style="2" bestFit="1" customWidth="1"/>
    <col min="13321" max="13321" width="3.75" style="2" bestFit="1" customWidth="1"/>
    <col min="13322" max="13322" width="4.5" style="2" bestFit="1" customWidth="1"/>
    <col min="13323" max="13323" width="6" style="2" bestFit="1" customWidth="1"/>
    <col min="13324" max="13326" width="3.75" style="2" bestFit="1" customWidth="1"/>
    <col min="13327" max="13330" width="6" style="2" bestFit="1" customWidth="1"/>
    <col min="13331" max="13331" width="6" style="2" customWidth="1"/>
    <col min="13332" max="13332" width="7.5" style="2" bestFit="1" customWidth="1"/>
    <col min="13333" max="13337" width="9" style="2"/>
    <col min="13338" max="13338" width="3" style="2" bestFit="1" customWidth="1"/>
    <col min="13339" max="13340" width="4.5" style="2" bestFit="1" customWidth="1"/>
    <col min="13341" max="13341" width="3" style="2" customWidth="1"/>
    <col min="13342" max="13342" width="18.875" style="2" bestFit="1" customWidth="1"/>
    <col min="13343" max="13568" width="9" style="2"/>
    <col min="13569" max="13569" width="2" style="2" customWidth="1"/>
    <col min="13570" max="13570" width="4.5" style="2" bestFit="1" customWidth="1"/>
    <col min="13571" max="13571" width="13.875" style="2" bestFit="1" customWidth="1"/>
    <col min="13572" max="13572" width="3.75" style="2" bestFit="1" customWidth="1"/>
    <col min="13573" max="13573" width="6.75" style="2" bestFit="1" customWidth="1"/>
    <col min="13574" max="13576" width="3" style="2" bestFit="1" customWidth="1"/>
    <col min="13577" max="13577" width="3.75" style="2" bestFit="1" customWidth="1"/>
    <col min="13578" max="13578" width="4.5" style="2" bestFit="1" customWidth="1"/>
    <col min="13579" max="13579" width="6" style="2" bestFit="1" customWidth="1"/>
    <col min="13580" max="13582" width="3.75" style="2" bestFit="1" customWidth="1"/>
    <col min="13583" max="13586" width="6" style="2" bestFit="1" customWidth="1"/>
    <col min="13587" max="13587" width="6" style="2" customWidth="1"/>
    <col min="13588" max="13588" width="7.5" style="2" bestFit="1" customWidth="1"/>
    <col min="13589" max="13593" width="9" style="2"/>
    <col min="13594" max="13594" width="3" style="2" bestFit="1" customWidth="1"/>
    <col min="13595" max="13596" width="4.5" style="2" bestFit="1" customWidth="1"/>
    <col min="13597" max="13597" width="3" style="2" customWidth="1"/>
    <col min="13598" max="13598" width="18.875" style="2" bestFit="1" customWidth="1"/>
    <col min="13599" max="13824" width="9" style="2"/>
    <col min="13825" max="13825" width="2" style="2" customWidth="1"/>
    <col min="13826" max="13826" width="4.5" style="2" bestFit="1" customWidth="1"/>
    <col min="13827" max="13827" width="13.875" style="2" bestFit="1" customWidth="1"/>
    <col min="13828" max="13828" width="3.75" style="2" bestFit="1" customWidth="1"/>
    <col min="13829" max="13829" width="6.75" style="2" bestFit="1" customWidth="1"/>
    <col min="13830" max="13832" width="3" style="2" bestFit="1" customWidth="1"/>
    <col min="13833" max="13833" width="3.75" style="2" bestFit="1" customWidth="1"/>
    <col min="13834" max="13834" width="4.5" style="2" bestFit="1" customWidth="1"/>
    <col min="13835" max="13835" width="6" style="2" bestFit="1" customWidth="1"/>
    <col min="13836" max="13838" width="3.75" style="2" bestFit="1" customWidth="1"/>
    <col min="13839" max="13842" width="6" style="2" bestFit="1" customWidth="1"/>
    <col min="13843" max="13843" width="6" style="2" customWidth="1"/>
    <col min="13844" max="13844" width="7.5" style="2" bestFit="1" customWidth="1"/>
    <col min="13845" max="13849" width="9" style="2"/>
    <col min="13850" max="13850" width="3" style="2" bestFit="1" customWidth="1"/>
    <col min="13851" max="13852" width="4.5" style="2" bestFit="1" customWidth="1"/>
    <col min="13853" max="13853" width="3" style="2" customWidth="1"/>
    <col min="13854" max="13854" width="18.875" style="2" bestFit="1" customWidth="1"/>
    <col min="13855" max="14080" width="9" style="2"/>
    <col min="14081" max="14081" width="2" style="2" customWidth="1"/>
    <col min="14082" max="14082" width="4.5" style="2" bestFit="1" customWidth="1"/>
    <col min="14083" max="14083" width="13.875" style="2" bestFit="1" customWidth="1"/>
    <col min="14084" max="14084" width="3.75" style="2" bestFit="1" customWidth="1"/>
    <col min="14085" max="14085" width="6.75" style="2" bestFit="1" customWidth="1"/>
    <col min="14086" max="14088" width="3" style="2" bestFit="1" customWidth="1"/>
    <col min="14089" max="14089" width="3.75" style="2" bestFit="1" customWidth="1"/>
    <col min="14090" max="14090" width="4.5" style="2" bestFit="1" customWidth="1"/>
    <col min="14091" max="14091" width="6" style="2" bestFit="1" customWidth="1"/>
    <col min="14092" max="14094" width="3.75" style="2" bestFit="1" customWidth="1"/>
    <col min="14095" max="14098" width="6" style="2" bestFit="1" customWidth="1"/>
    <col min="14099" max="14099" width="6" style="2" customWidth="1"/>
    <col min="14100" max="14100" width="7.5" style="2" bestFit="1" customWidth="1"/>
    <col min="14101" max="14105" width="9" style="2"/>
    <col min="14106" max="14106" width="3" style="2" bestFit="1" customWidth="1"/>
    <col min="14107" max="14108" width="4.5" style="2" bestFit="1" customWidth="1"/>
    <col min="14109" max="14109" width="3" style="2" customWidth="1"/>
    <col min="14110" max="14110" width="18.875" style="2" bestFit="1" customWidth="1"/>
    <col min="14111" max="14336" width="9" style="2"/>
    <col min="14337" max="14337" width="2" style="2" customWidth="1"/>
    <col min="14338" max="14338" width="4.5" style="2" bestFit="1" customWidth="1"/>
    <col min="14339" max="14339" width="13.875" style="2" bestFit="1" customWidth="1"/>
    <col min="14340" max="14340" width="3.75" style="2" bestFit="1" customWidth="1"/>
    <col min="14341" max="14341" width="6.75" style="2" bestFit="1" customWidth="1"/>
    <col min="14342" max="14344" width="3" style="2" bestFit="1" customWidth="1"/>
    <col min="14345" max="14345" width="3.75" style="2" bestFit="1" customWidth="1"/>
    <col min="14346" max="14346" width="4.5" style="2" bestFit="1" customWidth="1"/>
    <col min="14347" max="14347" width="6" style="2" bestFit="1" customWidth="1"/>
    <col min="14348" max="14350" width="3.75" style="2" bestFit="1" customWidth="1"/>
    <col min="14351" max="14354" width="6" style="2" bestFit="1" customWidth="1"/>
    <col min="14355" max="14355" width="6" style="2" customWidth="1"/>
    <col min="14356" max="14356" width="7.5" style="2" bestFit="1" customWidth="1"/>
    <col min="14357" max="14361" width="9" style="2"/>
    <col min="14362" max="14362" width="3" style="2" bestFit="1" customWidth="1"/>
    <col min="14363" max="14364" width="4.5" style="2" bestFit="1" customWidth="1"/>
    <col min="14365" max="14365" width="3" style="2" customWidth="1"/>
    <col min="14366" max="14366" width="18.875" style="2" bestFit="1" customWidth="1"/>
    <col min="14367" max="14592" width="9" style="2"/>
    <col min="14593" max="14593" width="2" style="2" customWidth="1"/>
    <col min="14594" max="14594" width="4.5" style="2" bestFit="1" customWidth="1"/>
    <col min="14595" max="14595" width="13.875" style="2" bestFit="1" customWidth="1"/>
    <col min="14596" max="14596" width="3.75" style="2" bestFit="1" customWidth="1"/>
    <col min="14597" max="14597" width="6.75" style="2" bestFit="1" customWidth="1"/>
    <col min="14598" max="14600" width="3" style="2" bestFit="1" customWidth="1"/>
    <col min="14601" max="14601" width="3.75" style="2" bestFit="1" customWidth="1"/>
    <col min="14602" max="14602" width="4.5" style="2" bestFit="1" customWidth="1"/>
    <col min="14603" max="14603" width="6" style="2" bestFit="1" customWidth="1"/>
    <col min="14604" max="14606" width="3.75" style="2" bestFit="1" customWidth="1"/>
    <col min="14607" max="14610" width="6" style="2" bestFit="1" customWidth="1"/>
    <col min="14611" max="14611" width="6" style="2" customWidth="1"/>
    <col min="14612" max="14612" width="7.5" style="2" bestFit="1" customWidth="1"/>
    <col min="14613" max="14617" width="9" style="2"/>
    <col min="14618" max="14618" width="3" style="2" bestFit="1" customWidth="1"/>
    <col min="14619" max="14620" width="4.5" style="2" bestFit="1" customWidth="1"/>
    <col min="14621" max="14621" width="3" style="2" customWidth="1"/>
    <col min="14622" max="14622" width="18.875" style="2" bestFit="1" customWidth="1"/>
    <col min="14623" max="14848" width="9" style="2"/>
    <col min="14849" max="14849" width="2" style="2" customWidth="1"/>
    <col min="14850" max="14850" width="4.5" style="2" bestFit="1" customWidth="1"/>
    <col min="14851" max="14851" width="13.875" style="2" bestFit="1" customWidth="1"/>
    <col min="14852" max="14852" width="3.75" style="2" bestFit="1" customWidth="1"/>
    <col min="14853" max="14853" width="6.75" style="2" bestFit="1" customWidth="1"/>
    <col min="14854" max="14856" width="3" style="2" bestFit="1" customWidth="1"/>
    <col min="14857" max="14857" width="3.75" style="2" bestFit="1" customWidth="1"/>
    <col min="14858" max="14858" width="4.5" style="2" bestFit="1" customWidth="1"/>
    <col min="14859" max="14859" width="6" style="2" bestFit="1" customWidth="1"/>
    <col min="14860" max="14862" width="3.75" style="2" bestFit="1" customWidth="1"/>
    <col min="14863" max="14866" width="6" style="2" bestFit="1" customWidth="1"/>
    <col min="14867" max="14867" width="6" style="2" customWidth="1"/>
    <col min="14868" max="14868" width="7.5" style="2" bestFit="1" customWidth="1"/>
    <col min="14869" max="14873" width="9" style="2"/>
    <col min="14874" max="14874" width="3" style="2" bestFit="1" customWidth="1"/>
    <col min="14875" max="14876" width="4.5" style="2" bestFit="1" customWidth="1"/>
    <col min="14877" max="14877" width="3" style="2" customWidth="1"/>
    <col min="14878" max="14878" width="18.875" style="2" bestFit="1" customWidth="1"/>
    <col min="14879" max="15104" width="9" style="2"/>
    <col min="15105" max="15105" width="2" style="2" customWidth="1"/>
    <col min="15106" max="15106" width="4.5" style="2" bestFit="1" customWidth="1"/>
    <col min="15107" max="15107" width="13.875" style="2" bestFit="1" customWidth="1"/>
    <col min="15108" max="15108" width="3.75" style="2" bestFit="1" customWidth="1"/>
    <col min="15109" max="15109" width="6.75" style="2" bestFit="1" customWidth="1"/>
    <col min="15110" max="15112" width="3" style="2" bestFit="1" customWidth="1"/>
    <col min="15113" max="15113" width="3.75" style="2" bestFit="1" customWidth="1"/>
    <col min="15114" max="15114" width="4.5" style="2" bestFit="1" customWidth="1"/>
    <col min="15115" max="15115" width="6" style="2" bestFit="1" customWidth="1"/>
    <col min="15116" max="15118" width="3.75" style="2" bestFit="1" customWidth="1"/>
    <col min="15119" max="15122" width="6" style="2" bestFit="1" customWidth="1"/>
    <col min="15123" max="15123" width="6" style="2" customWidth="1"/>
    <col min="15124" max="15124" width="7.5" style="2" bestFit="1" customWidth="1"/>
    <col min="15125" max="15129" width="9" style="2"/>
    <col min="15130" max="15130" width="3" style="2" bestFit="1" customWidth="1"/>
    <col min="15131" max="15132" width="4.5" style="2" bestFit="1" customWidth="1"/>
    <col min="15133" max="15133" width="3" style="2" customWidth="1"/>
    <col min="15134" max="15134" width="18.875" style="2" bestFit="1" customWidth="1"/>
    <col min="15135" max="15360" width="9" style="2"/>
    <col min="15361" max="15361" width="2" style="2" customWidth="1"/>
    <col min="15362" max="15362" width="4.5" style="2" bestFit="1" customWidth="1"/>
    <col min="15363" max="15363" width="13.875" style="2" bestFit="1" customWidth="1"/>
    <col min="15364" max="15364" width="3.75" style="2" bestFit="1" customWidth="1"/>
    <col min="15365" max="15365" width="6.75" style="2" bestFit="1" customWidth="1"/>
    <col min="15366" max="15368" width="3" style="2" bestFit="1" customWidth="1"/>
    <col min="15369" max="15369" width="3.75" style="2" bestFit="1" customWidth="1"/>
    <col min="15370" max="15370" width="4.5" style="2" bestFit="1" customWidth="1"/>
    <col min="15371" max="15371" width="6" style="2" bestFit="1" customWidth="1"/>
    <col min="15372" max="15374" width="3.75" style="2" bestFit="1" customWidth="1"/>
    <col min="15375" max="15378" width="6" style="2" bestFit="1" customWidth="1"/>
    <col min="15379" max="15379" width="6" style="2" customWidth="1"/>
    <col min="15380" max="15380" width="7.5" style="2" bestFit="1" customWidth="1"/>
    <col min="15381" max="15385" width="9" style="2"/>
    <col min="15386" max="15386" width="3" style="2" bestFit="1" customWidth="1"/>
    <col min="15387" max="15388" width="4.5" style="2" bestFit="1" customWidth="1"/>
    <col min="15389" max="15389" width="3" style="2" customWidth="1"/>
    <col min="15390" max="15390" width="18.875" style="2" bestFit="1" customWidth="1"/>
    <col min="15391" max="15616" width="9" style="2"/>
    <col min="15617" max="15617" width="2" style="2" customWidth="1"/>
    <col min="15618" max="15618" width="4.5" style="2" bestFit="1" customWidth="1"/>
    <col min="15619" max="15619" width="13.875" style="2" bestFit="1" customWidth="1"/>
    <col min="15620" max="15620" width="3.75" style="2" bestFit="1" customWidth="1"/>
    <col min="15621" max="15621" width="6.75" style="2" bestFit="1" customWidth="1"/>
    <col min="15622" max="15624" width="3" style="2" bestFit="1" customWidth="1"/>
    <col min="15625" max="15625" width="3.75" style="2" bestFit="1" customWidth="1"/>
    <col min="15626" max="15626" width="4.5" style="2" bestFit="1" customWidth="1"/>
    <col min="15627" max="15627" width="6" style="2" bestFit="1" customWidth="1"/>
    <col min="15628" max="15630" width="3.75" style="2" bestFit="1" customWidth="1"/>
    <col min="15631" max="15634" width="6" style="2" bestFit="1" customWidth="1"/>
    <col min="15635" max="15635" width="6" style="2" customWidth="1"/>
    <col min="15636" max="15636" width="7.5" style="2" bestFit="1" customWidth="1"/>
    <col min="15637" max="15641" width="9" style="2"/>
    <col min="15642" max="15642" width="3" style="2" bestFit="1" customWidth="1"/>
    <col min="15643" max="15644" width="4.5" style="2" bestFit="1" customWidth="1"/>
    <col min="15645" max="15645" width="3" style="2" customWidth="1"/>
    <col min="15646" max="15646" width="18.875" style="2" bestFit="1" customWidth="1"/>
    <col min="15647" max="15872" width="9" style="2"/>
    <col min="15873" max="15873" width="2" style="2" customWidth="1"/>
    <col min="15874" max="15874" width="4.5" style="2" bestFit="1" customWidth="1"/>
    <col min="15875" max="15875" width="13.875" style="2" bestFit="1" customWidth="1"/>
    <col min="15876" max="15876" width="3.75" style="2" bestFit="1" customWidth="1"/>
    <col min="15877" max="15877" width="6.75" style="2" bestFit="1" customWidth="1"/>
    <col min="15878" max="15880" width="3" style="2" bestFit="1" customWidth="1"/>
    <col min="15881" max="15881" width="3.75" style="2" bestFit="1" customWidth="1"/>
    <col min="15882" max="15882" width="4.5" style="2" bestFit="1" customWidth="1"/>
    <col min="15883" max="15883" width="6" style="2" bestFit="1" customWidth="1"/>
    <col min="15884" max="15886" width="3.75" style="2" bestFit="1" customWidth="1"/>
    <col min="15887" max="15890" width="6" style="2" bestFit="1" customWidth="1"/>
    <col min="15891" max="15891" width="6" style="2" customWidth="1"/>
    <col min="15892" max="15892" width="7.5" style="2" bestFit="1" customWidth="1"/>
    <col min="15893" max="15897" width="9" style="2"/>
    <col min="15898" max="15898" width="3" style="2" bestFit="1" customWidth="1"/>
    <col min="15899" max="15900" width="4.5" style="2" bestFit="1" customWidth="1"/>
    <col min="15901" max="15901" width="3" style="2" customWidth="1"/>
    <col min="15902" max="15902" width="18.875" style="2" bestFit="1" customWidth="1"/>
    <col min="15903" max="16128" width="9" style="2"/>
    <col min="16129" max="16129" width="2" style="2" customWidth="1"/>
    <col min="16130" max="16130" width="4.5" style="2" bestFit="1" customWidth="1"/>
    <col min="16131" max="16131" width="13.875" style="2" bestFit="1" customWidth="1"/>
    <col min="16132" max="16132" width="3.75" style="2" bestFit="1" customWidth="1"/>
    <col min="16133" max="16133" width="6.75" style="2" bestFit="1" customWidth="1"/>
    <col min="16134" max="16136" width="3" style="2" bestFit="1" customWidth="1"/>
    <col min="16137" max="16137" width="3.75" style="2" bestFit="1" customWidth="1"/>
    <col min="16138" max="16138" width="4.5" style="2" bestFit="1" customWidth="1"/>
    <col min="16139" max="16139" width="6" style="2" bestFit="1" customWidth="1"/>
    <col min="16140" max="16142" width="3.75" style="2" bestFit="1" customWidth="1"/>
    <col min="16143" max="16146" width="6" style="2" bestFit="1" customWidth="1"/>
    <col min="16147" max="16147" width="6" style="2" customWidth="1"/>
    <col min="16148" max="16148" width="7.5" style="2" bestFit="1" customWidth="1"/>
    <col min="16149" max="16153" width="9" style="2"/>
    <col min="16154" max="16154" width="3" style="2" bestFit="1" customWidth="1"/>
    <col min="16155" max="16156" width="4.5" style="2" bestFit="1" customWidth="1"/>
    <col min="16157" max="16157" width="3" style="2" customWidth="1"/>
    <col min="16158" max="16158" width="18.875" style="2" bestFit="1" customWidth="1"/>
    <col min="16159" max="16384" width="9" style="2"/>
  </cols>
  <sheetData>
    <row r="1" spans="2:30" ht="18" customHeight="1" x14ac:dyDescent="0.15">
      <c r="B1" s="1" t="s">
        <v>209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2:30" ht="67.5" x14ac:dyDescent="0.15"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5" t="s">
        <v>29</v>
      </c>
    </row>
    <row r="3" spans="2:30" x14ac:dyDescent="0.15">
      <c r="B3" s="6">
        <v>1193</v>
      </c>
      <c r="C3" s="7" t="s">
        <v>210</v>
      </c>
      <c r="D3" s="7">
        <v>28</v>
      </c>
      <c r="E3" s="7">
        <v>3600</v>
      </c>
      <c r="F3" s="7">
        <v>12</v>
      </c>
      <c r="G3" s="7">
        <v>6</v>
      </c>
      <c r="H3" s="7">
        <v>3</v>
      </c>
      <c r="I3" s="7">
        <v>17</v>
      </c>
      <c r="J3" s="7">
        <v>218</v>
      </c>
      <c r="K3" s="7">
        <f t="shared" ref="K3:K56" si="0">H3*I3*J3</f>
        <v>11118</v>
      </c>
      <c r="L3" s="7">
        <v>10</v>
      </c>
      <c r="M3" s="7">
        <f t="shared" ref="M3:M56" si="1">H3*L3+5</f>
        <v>35</v>
      </c>
      <c r="N3" s="7">
        <f t="shared" ref="N3:N56" si="2">F3+(H3-1)*G3</f>
        <v>24</v>
      </c>
      <c r="O3" s="8">
        <f t="shared" ref="O3:O56" si="3">M3/N3</f>
        <v>1.4583333333333333</v>
      </c>
      <c r="P3" s="8">
        <f t="shared" ref="P3:P56" si="4">O3</f>
        <v>1.4583333333333333</v>
      </c>
      <c r="Q3" s="8">
        <f t="shared" ref="Q3:Q56" si="5">P3*1.25</f>
        <v>1.8229166666666665</v>
      </c>
      <c r="R3" s="8">
        <f t="shared" ref="R3:R56" si="6">((M3-5)*1.28+5)/N3*1.25</f>
        <v>2.2604166666666665</v>
      </c>
      <c r="S3" s="8">
        <f t="shared" ref="S3:S56" si="7">((M3-5)*1.3+5)/N3*100/75</f>
        <v>2.4444444444444442</v>
      </c>
      <c r="T3" s="7">
        <f t="shared" ref="T3:T56" si="8">K3-E3</f>
        <v>7518</v>
      </c>
      <c r="U3" s="9">
        <f t="shared" ref="U3:U56" si="9">T3/N3</f>
        <v>313.25</v>
      </c>
      <c r="V3" s="9">
        <f t="shared" ref="V3:V56" si="10">(K3*1.1-E3)/N3</f>
        <v>359.57500000000005</v>
      </c>
      <c r="W3" s="9">
        <f t="shared" ref="W3:W56" si="11">(K3*1.2-E3)/N3*1.25</f>
        <v>507.37500000000006</v>
      </c>
      <c r="X3" s="9">
        <f t="shared" ref="X3:X56" si="12">(K3*1.28-E3)/N3*1.25</f>
        <v>553.70000000000005</v>
      </c>
      <c r="Y3" s="9">
        <f t="shared" ref="Y3:Y56" si="13">(K3*1.3-E3)/N3*100/75</f>
        <v>602.9666666666667</v>
      </c>
      <c r="Z3" s="5"/>
      <c r="AA3" s="6">
        <v>30</v>
      </c>
      <c r="AB3" s="6">
        <v>1194</v>
      </c>
      <c r="AC3" s="6">
        <v>0</v>
      </c>
      <c r="AD3" s="6"/>
    </row>
    <row r="4" spans="2:30" x14ac:dyDescent="0.15">
      <c r="B4" s="6">
        <v>1194</v>
      </c>
      <c r="C4" s="7" t="s">
        <v>211</v>
      </c>
      <c r="D4" s="7">
        <v>28</v>
      </c>
      <c r="E4" s="15">
        <f>E3*4</f>
        <v>14400</v>
      </c>
      <c r="F4" s="7">
        <v>12</v>
      </c>
      <c r="G4" s="7">
        <v>6</v>
      </c>
      <c r="H4" s="7">
        <v>3</v>
      </c>
      <c r="I4" s="7">
        <v>23</v>
      </c>
      <c r="J4" s="7">
        <v>250</v>
      </c>
      <c r="K4" s="7">
        <f t="shared" si="0"/>
        <v>17250</v>
      </c>
      <c r="L4" s="7">
        <v>10</v>
      </c>
      <c r="M4" s="7">
        <f t="shared" si="1"/>
        <v>35</v>
      </c>
      <c r="N4" s="7">
        <f t="shared" si="2"/>
        <v>24</v>
      </c>
      <c r="O4" s="8">
        <f t="shared" si="3"/>
        <v>1.4583333333333333</v>
      </c>
      <c r="P4" s="8">
        <f t="shared" si="4"/>
        <v>1.4583333333333333</v>
      </c>
      <c r="Q4" s="8">
        <f t="shared" si="5"/>
        <v>1.8229166666666665</v>
      </c>
      <c r="R4" s="8">
        <f t="shared" si="6"/>
        <v>2.2604166666666665</v>
      </c>
      <c r="S4" s="8">
        <f t="shared" si="7"/>
        <v>2.4444444444444442</v>
      </c>
      <c r="T4" s="7">
        <f t="shared" si="8"/>
        <v>2850</v>
      </c>
      <c r="U4" s="9">
        <f t="shared" si="9"/>
        <v>118.75</v>
      </c>
      <c r="V4" s="9">
        <f t="shared" si="10"/>
        <v>190.625</v>
      </c>
      <c r="W4" s="9">
        <f t="shared" si="11"/>
        <v>328.125</v>
      </c>
      <c r="X4" s="9">
        <f t="shared" si="12"/>
        <v>400</v>
      </c>
      <c r="Y4" s="9">
        <f t="shared" si="13"/>
        <v>445.83333333333331</v>
      </c>
      <c r="Z4" s="5"/>
      <c r="AA4" s="6">
        <v>90</v>
      </c>
      <c r="AB4" s="6">
        <v>1195</v>
      </c>
      <c r="AC4" s="6">
        <v>1</v>
      </c>
      <c r="AD4" s="6"/>
    </row>
    <row r="5" spans="2:30" x14ac:dyDescent="0.15">
      <c r="B5" s="6">
        <v>1195</v>
      </c>
      <c r="C5" s="7" t="s">
        <v>212</v>
      </c>
      <c r="D5" s="7">
        <v>28</v>
      </c>
      <c r="E5" s="15">
        <f>E4*4</f>
        <v>57600</v>
      </c>
      <c r="F5" s="7">
        <v>12</v>
      </c>
      <c r="G5" s="7">
        <v>6</v>
      </c>
      <c r="H5" s="7">
        <v>3</v>
      </c>
      <c r="I5" s="7">
        <v>35</v>
      </c>
      <c r="J5" s="7">
        <v>300</v>
      </c>
      <c r="K5" s="7">
        <f t="shared" si="0"/>
        <v>31500</v>
      </c>
      <c r="L5" s="7">
        <v>11</v>
      </c>
      <c r="M5" s="7">
        <f t="shared" si="1"/>
        <v>38</v>
      </c>
      <c r="N5" s="7">
        <f t="shared" si="2"/>
        <v>24</v>
      </c>
      <c r="O5" s="8">
        <f t="shared" si="3"/>
        <v>1.5833333333333333</v>
      </c>
      <c r="P5" s="8">
        <f t="shared" si="4"/>
        <v>1.5833333333333333</v>
      </c>
      <c r="Q5" s="8">
        <f t="shared" si="5"/>
        <v>1.9791666666666665</v>
      </c>
      <c r="R5" s="8">
        <f t="shared" si="6"/>
        <v>2.4604166666666667</v>
      </c>
      <c r="S5" s="8">
        <f t="shared" si="7"/>
        <v>2.6611111111111114</v>
      </c>
      <c r="T5" s="7">
        <f t="shared" si="8"/>
        <v>-26100</v>
      </c>
      <c r="U5" s="9">
        <f t="shared" si="9"/>
        <v>-1087.5</v>
      </c>
      <c r="V5" s="9">
        <f t="shared" si="10"/>
        <v>-956.25</v>
      </c>
      <c r="W5" s="9">
        <f t="shared" si="11"/>
        <v>-1031.25</v>
      </c>
      <c r="X5" s="9">
        <f t="shared" si="12"/>
        <v>-900</v>
      </c>
      <c r="Y5" s="9">
        <f t="shared" si="13"/>
        <v>-925</v>
      </c>
      <c r="Z5" s="5"/>
      <c r="AA5" s="6">
        <v>150</v>
      </c>
      <c r="AB5" s="6">
        <v>1196</v>
      </c>
      <c r="AC5" s="6">
        <v>2</v>
      </c>
      <c r="AD5" s="6"/>
    </row>
    <row r="6" spans="2:30" x14ac:dyDescent="0.15">
      <c r="B6" s="6">
        <v>1196</v>
      </c>
      <c r="C6" s="7" t="s">
        <v>213</v>
      </c>
      <c r="D6" s="7">
        <v>28</v>
      </c>
      <c r="E6" s="15">
        <f>E5*4</f>
        <v>230400</v>
      </c>
      <c r="F6" s="7">
        <v>12</v>
      </c>
      <c r="G6" s="7">
        <v>6</v>
      </c>
      <c r="H6" s="7">
        <v>3</v>
      </c>
      <c r="I6" s="7">
        <v>40</v>
      </c>
      <c r="J6" s="7">
        <v>450</v>
      </c>
      <c r="K6" s="7">
        <f t="shared" si="0"/>
        <v>54000</v>
      </c>
      <c r="L6" s="7">
        <v>12</v>
      </c>
      <c r="M6" s="7">
        <f t="shared" si="1"/>
        <v>41</v>
      </c>
      <c r="N6" s="7">
        <f t="shared" si="2"/>
        <v>24</v>
      </c>
      <c r="O6" s="8">
        <f t="shared" si="3"/>
        <v>1.7083333333333333</v>
      </c>
      <c r="P6" s="8">
        <f t="shared" si="4"/>
        <v>1.7083333333333333</v>
      </c>
      <c r="Q6" s="8">
        <f t="shared" si="5"/>
        <v>2.1354166666666665</v>
      </c>
      <c r="R6" s="8">
        <f t="shared" si="6"/>
        <v>2.6604166666666669</v>
      </c>
      <c r="S6" s="8">
        <f t="shared" si="7"/>
        <v>2.8777777777777782</v>
      </c>
      <c r="T6" s="7">
        <f t="shared" si="8"/>
        <v>-176400</v>
      </c>
      <c r="U6" s="9">
        <f t="shared" si="9"/>
        <v>-7350</v>
      </c>
      <c r="V6" s="9">
        <f t="shared" si="10"/>
        <v>-7125</v>
      </c>
      <c r="W6" s="9">
        <f t="shared" si="11"/>
        <v>-8625</v>
      </c>
      <c r="X6" s="9">
        <f t="shared" si="12"/>
        <v>-8400</v>
      </c>
      <c r="Y6" s="9">
        <f t="shared" si="13"/>
        <v>-8900</v>
      </c>
      <c r="Z6" s="5"/>
      <c r="AA6" s="6">
        <v>210</v>
      </c>
      <c r="AB6" s="6">
        <v>1197</v>
      </c>
      <c r="AC6" s="6">
        <v>3</v>
      </c>
      <c r="AD6" s="6"/>
    </row>
    <row r="7" spans="2:30" x14ac:dyDescent="0.15">
      <c r="B7" s="6">
        <v>1197</v>
      </c>
      <c r="C7" s="7" t="s">
        <v>214</v>
      </c>
      <c r="D7" s="7">
        <v>28</v>
      </c>
      <c r="E7" s="15">
        <f>E6*4</f>
        <v>921600</v>
      </c>
      <c r="F7" s="7">
        <v>12</v>
      </c>
      <c r="G7" s="7">
        <v>6</v>
      </c>
      <c r="H7" s="7">
        <v>3</v>
      </c>
      <c r="I7" s="7">
        <v>50</v>
      </c>
      <c r="J7" s="7">
        <v>600</v>
      </c>
      <c r="K7" s="7">
        <f t="shared" si="0"/>
        <v>90000</v>
      </c>
      <c r="L7" s="7">
        <v>12</v>
      </c>
      <c r="M7" s="7">
        <f t="shared" si="1"/>
        <v>41</v>
      </c>
      <c r="N7" s="7">
        <f t="shared" si="2"/>
        <v>24</v>
      </c>
      <c r="O7" s="8">
        <f t="shared" si="3"/>
        <v>1.7083333333333333</v>
      </c>
      <c r="P7" s="8">
        <f t="shared" si="4"/>
        <v>1.7083333333333333</v>
      </c>
      <c r="Q7" s="8">
        <f t="shared" si="5"/>
        <v>2.1354166666666665</v>
      </c>
      <c r="R7" s="8">
        <f t="shared" si="6"/>
        <v>2.6604166666666669</v>
      </c>
      <c r="S7" s="8">
        <f t="shared" si="7"/>
        <v>2.8777777777777782</v>
      </c>
      <c r="T7" s="7">
        <f t="shared" si="8"/>
        <v>-831600</v>
      </c>
      <c r="U7" s="9">
        <f t="shared" si="9"/>
        <v>-34650</v>
      </c>
      <c r="V7" s="9">
        <f t="shared" si="10"/>
        <v>-34275</v>
      </c>
      <c r="W7" s="9">
        <f t="shared" si="11"/>
        <v>-42375</v>
      </c>
      <c r="X7" s="9">
        <f t="shared" si="12"/>
        <v>-42000</v>
      </c>
      <c r="Y7" s="9">
        <f t="shared" si="13"/>
        <v>-44700</v>
      </c>
      <c r="Z7" s="5"/>
      <c r="AA7" s="6">
        <v>270</v>
      </c>
      <c r="AB7" s="6">
        <v>1198</v>
      </c>
      <c r="AC7" s="6">
        <v>4</v>
      </c>
      <c r="AD7" s="6"/>
    </row>
    <row r="8" spans="2:30" x14ac:dyDescent="0.15">
      <c r="B8" s="6">
        <v>1198</v>
      </c>
      <c r="C8" s="7" t="s">
        <v>215</v>
      </c>
      <c r="D8" s="7">
        <v>28</v>
      </c>
      <c r="E8" s="15">
        <f>E7*4</f>
        <v>3686400</v>
      </c>
      <c r="F8" s="7">
        <v>12</v>
      </c>
      <c r="G8" s="7">
        <v>6</v>
      </c>
      <c r="H8" s="7">
        <v>3</v>
      </c>
      <c r="I8" s="7">
        <v>50</v>
      </c>
      <c r="J8" s="7">
        <v>650</v>
      </c>
      <c r="K8" s="7">
        <f t="shared" si="0"/>
        <v>97500</v>
      </c>
      <c r="L8" s="7">
        <v>13</v>
      </c>
      <c r="M8" s="7">
        <f t="shared" si="1"/>
        <v>44</v>
      </c>
      <c r="N8" s="7">
        <f t="shared" si="2"/>
        <v>24</v>
      </c>
      <c r="O8" s="8">
        <f t="shared" si="3"/>
        <v>1.8333333333333333</v>
      </c>
      <c r="P8" s="8">
        <f t="shared" si="4"/>
        <v>1.8333333333333333</v>
      </c>
      <c r="Q8" s="8">
        <f t="shared" si="5"/>
        <v>2.2916666666666665</v>
      </c>
      <c r="R8" s="8">
        <f t="shared" si="6"/>
        <v>2.8604166666666671</v>
      </c>
      <c r="S8" s="8">
        <f t="shared" si="7"/>
        <v>3.0944444444444446</v>
      </c>
      <c r="T8" s="7">
        <f t="shared" si="8"/>
        <v>-3588900</v>
      </c>
      <c r="U8" s="9">
        <f t="shared" si="9"/>
        <v>-149537.5</v>
      </c>
      <c r="V8" s="9">
        <f t="shared" si="10"/>
        <v>-149131.25</v>
      </c>
      <c r="W8" s="9">
        <f t="shared" si="11"/>
        <v>-185906.25</v>
      </c>
      <c r="X8" s="9">
        <f t="shared" si="12"/>
        <v>-185500</v>
      </c>
      <c r="Y8" s="9">
        <f t="shared" si="13"/>
        <v>-197758.33333333334</v>
      </c>
      <c r="Z8" s="5"/>
      <c r="AA8" s="6">
        <v>330</v>
      </c>
      <c r="AB8" s="6">
        <v>0</v>
      </c>
      <c r="AC8" s="6">
        <v>5</v>
      </c>
      <c r="AD8" s="6"/>
    </row>
    <row r="9" spans="2:30" x14ac:dyDescent="0.15">
      <c r="B9" s="6">
        <v>1199</v>
      </c>
      <c r="C9" s="7" t="s">
        <v>216</v>
      </c>
      <c r="D9" s="7">
        <v>40</v>
      </c>
      <c r="E9" s="7">
        <v>4800</v>
      </c>
      <c r="F9" s="7">
        <v>12</v>
      </c>
      <c r="G9" s="7">
        <v>6</v>
      </c>
      <c r="H9" s="7">
        <v>3</v>
      </c>
      <c r="I9" s="7">
        <v>21</v>
      </c>
      <c r="J9" s="7">
        <v>324</v>
      </c>
      <c r="K9" s="7">
        <f t="shared" si="0"/>
        <v>20412</v>
      </c>
      <c r="L9" s="7">
        <v>11</v>
      </c>
      <c r="M9" s="7">
        <f t="shared" si="1"/>
        <v>38</v>
      </c>
      <c r="N9" s="7">
        <f t="shared" si="2"/>
        <v>24</v>
      </c>
      <c r="O9" s="8">
        <f t="shared" si="3"/>
        <v>1.5833333333333333</v>
      </c>
      <c r="P9" s="8">
        <f t="shared" si="4"/>
        <v>1.5833333333333333</v>
      </c>
      <c r="Q9" s="8">
        <f t="shared" si="5"/>
        <v>1.9791666666666665</v>
      </c>
      <c r="R9" s="8">
        <f t="shared" si="6"/>
        <v>2.4604166666666667</v>
      </c>
      <c r="S9" s="8">
        <f t="shared" si="7"/>
        <v>2.6611111111111114</v>
      </c>
      <c r="T9" s="7">
        <f t="shared" si="8"/>
        <v>15612</v>
      </c>
      <c r="U9" s="9">
        <f t="shared" si="9"/>
        <v>650.5</v>
      </c>
      <c r="V9" s="9">
        <f t="shared" si="10"/>
        <v>735.55000000000007</v>
      </c>
      <c r="W9" s="9">
        <f t="shared" si="11"/>
        <v>1025.75</v>
      </c>
      <c r="X9" s="9">
        <f t="shared" si="12"/>
        <v>1110.8</v>
      </c>
      <c r="Y9" s="9">
        <f t="shared" si="13"/>
        <v>1207.5333333333335</v>
      </c>
      <c r="Z9" s="5"/>
      <c r="AA9" s="6">
        <v>40</v>
      </c>
      <c r="AB9" s="6">
        <v>1200</v>
      </c>
      <c r="AC9" s="6">
        <v>0</v>
      </c>
      <c r="AD9" s="6"/>
    </row>
    <row r="10" spans="2:30" x14ac:dyDescent="0.15">
      <c r="B10" s="6">
        <v>1200</v>
      </c>
      <c r="C10" s="7" t="s">
        <v>217</v>
      </c>
      <c r="D10" s="7">
        <v>40</v>
      </c>
      <c r="E10" s="15">
        <f>E9*4</f>
        <v>19200</v>
      </c>
      <c r="F10" s="7">
        <v>12</v>
      </c>
      <c r="G10" s="7">
        <v>6</v>
      </c>
      <c r="H10" s="7">
        <v>3</v>
      </c>
      <c r="I10" s="7">
        <v>22</v>
      </c>
      <c r="J10" s="7">
        <v>324</v>
      </c>
      <c r="K10" s="7">
        <f t="shared" si="0"/>
        <v>21384</v>
      </c>
      <c r="L10" s="7">
        <v>12</v>
      </c>
      <c r="M10" s="7">
        <f t="shared" si="1"/>
        <v>41</v>
      </c>
      <c r="N10" s="7">
        <f t="shared" si="2"/>
        <v>24</v>
      </c>
      <c r="O10" s="8">
        <f t="shared" si="3"/>
        <v>1.7083333333333333</v>
      </c>
      <c r="P10" s="8">
        <f t="shared" si="4"/>
        <v>1.7083333333333333</v>
      </c>
      <c r="Q10" s="8">
        <f t="shared" si="5"/>
        <v>2.1354166666666665</v>
      </c>
      <c r="R10" s="8">
        <f t="shared" si="6"/>
        <v>2.6604166666666669</v>
      </c>
      <c r="S10" s="8">
        <f t="shared" si="7"/>
        <v>2.8777777777777782</v>
      </c>
      <c r="T10" s="7">
        <f t="shared" si="8"/>
        <v>2184</v>
      </c>
      <c r="U10" s="9">
        <f t="shared" si="9"/>
        <v>91</v>
      </c>
      <c r="V10" s="9">
        <f t="shared" si="10"/>
        <v>180.10000000000005</v>
      </c>
      <c r="W10" s="9">
        <f t="shared" si="11"/>
        <v>336.5</v>
      </c>
      <c r="X10" s="9">
        <f t="shared" si="12"/>
        <v>425.6</v>
      </c>
      <c r="Y10" s="9">
        <f t="shared" si="13"/>
        <v>477.73333333333335</v>
      </c>
      <c r="Z10" s="5"/>
      <c r="AA10" s="6">
        <v>120</v>
      </c>
      <c r="AB10" s="6">
        <v>1201</v>
      </c>
      <c r="AC10" s="6">
        <v>1</v>
      </c>
      <c r="AD10" s="6"/>
    </row>
    <row r="11" spans="2:30" x14ac:dyDescent="0.15">
      <c r="B11" s="6">
        <v>1201</v>
      </c>
      <c r="C11" s="7" t="s">
        <v>218</v>
      </c>
      <c r="D11" s="7">
        <v>40</v>
      </c>
      <c r="E11" s="15">
        <f>E10*4</f>
        <v>76800</v>
      </c>
      <c r="F11" s="7">
        <v>12</v>
      </c>
      <c r="G11" s="7">
        <v>6</v>
      </c>
      <c r="H11" s="7">
        <v>3</v>
      </c>
      <c r="I11" s="7">
        <v>30</v>
      </c>
      <c r="J11" s="7">
        <v>400</v>
      </c>
      <c r="K11" s="7">
        <f t="shared" si="0"/>
        <v>36000</v>
      </c>
      <c r="L11" s="7">
        <v>13</v>
      </c>
      <c r="M11" s="7">
        <f t="shared" si="1"/>
        <v>44</v>
      </c>
      <c r="N11" s="7">
        <f t="shared" si="2"/>
        <v>24</v>
      </c>
      <c r="O11" s="8">
        <f t="shared" si="3"/>
        <v>1.8333333333333333</v>
      </c>
      <c r="P11" s="8">
        <f t="shared" si="4"/>
        <v>1.8333333333333333</v>
      </c>
      <c r="Q11" s="8">
        <f t="shared" si="5"/>
        <v>2.2916666666666665</v>
      </c>
      <c r="R11" s="8">
        <f t="shared" si="6"/>
        <v>2.8604166666666671</v>
      </c>
      <c r="S11" s="8">
        <f t="shared" si="7"/>
        <v>3.0944444444444446</v>
      </c>
      <c r="T11" s="7">
        <f t="shared" si="8"/>
        <v>-40800</v>
      </c>
      <c r="U11" s="9">
        <f t="shared" si="9"/>
        <v>-1700</v>
      </c>
      <c r="V11" s="9">
        <f t="shared" si="10"/>
        <v>-1550</v>
      </c>
      <c r="W11" s="9">
        <f t="shared" si="11"/>
        <v>-1750</v>
      </c>
      <c r="X11" s="9">
        <f t="shared" si="12"/>
        <v>-1600</v>
      </c>
      <c r="Y11" s="9">
        <f t="shared" si="13"/>
        <v>-1666.6666666666667</v>
      </c>
      <c r="Z11" s="5"/>
      <c r="AA11" s="6">
        <v>200</v>
      </c>
      <c r="AB11" s="6">
        <v>1202</v>
      </c>
      <c r="AC11" s="6">
        <v>2</v>
      </c>
      <c r="AD11" s="6"/>
    </row>
    <row r="12" spans="2:30" x14ac:dyDescent="0.15">
      <c r="B12" s="6">
        <v>1202</v>
      </c>
      <c r="C12" s="7" t="s">
        <v>219</v>
      </c>
      <c r="D12" s="7">
        <v>40</v>
      </c>
      <c r="E12" s="15">
        <f>E11*4</f>
        <v>307200</v>
      </c>
      <c r="F12" s="7">
        <v>12</v>
      </c>
      <c r="G12" s="7">
        <v>6</v>
      </c>
      <c r="H12" s="7">
        <v>3</v>
      </c>
      <c r="I12" s="7">
        <v>40</v>
      </c>
      <c r="J12" s="7">
        <v>520</v>
      </c>
      <c r="K12" s="7">
        <f t="shared" si="0"/>
        <v>62400</v>
      </c>
      <c r="L12" s="7">
        <v>14</v>
      </c>
      <c r="M12" s="7">
        <f t="shared" si="1"/>
        <v>47</v>
      </c>
      <c r="N12" s="7">
        <f t="shared" si="2"/>
        <v>24</v>
      </c>
      <c r="O12" s="8">
        <f t="shared" si="3"/>
        <v>1.9583333333333333</v>
      </c>
      <c r="P12" s="8">
        <f t="shared" si="4"/>
        <v>1.9583333333333333</v>
      </c>
      <c r="Q12" s="8">
        <f t="shared" si="5"/>
        <v>2.4479166666666665</v>
      </c>
      <c r="R12" s="8">
        <f t="shared" si="6"/>
        <v>3.0604166666666668</v>
      </c>
      <c r="S12" s="8">
        <f t="shared" si="7"/>
        <v>3.3111111111111113</v>
      </c>
      <c r="T12" s="7">
        <f t="shared" si="8"/>
        <v>-244800</v>
      </c>
      <c r="U12" s="9">
        <f t="shared" si="9"/>
        <v>-10200</v>
      </c>
      <c r="V12" s="9">
        <f t="shared" si="10"/>
        <v>-9940</v>
      </c>
      <c r="W12" s="9">
        <f t="shared" si="11"/>
        <v>-12100</v>
      </c>
      <c r="X12" s="9">
        <f t="shared" si="12"/>
        <v>-11840</v>
      </c>
      <c r="Y12" s="9">
        <f t="shared" si="13"/>
        <v>-12560</v>
      </c>
      <c r="Z12" s="5"/>
      <c r="AA12" s="6">
        <v>280</v>
      </c>
      <c r="AB12" s="6">
        <v>1203</v>
      </c>
      <c r="AC12" s="6">
        <v>3</v>
      </c>
      <c r="AD12" s="6"/>
    </row>
    <row r="13" spans="2:30" x14ac:dyDescent="0.15">
      <c r="B13" s="6">
        <v>1203</v>
      </c>
      <c r="C13" s="7" t="s">
        <v>220</v>
      </c>
      <c r="D13" s="7">
        <v>40</v>
      </c>
      <c r="E13" s="15">
        <f>E12*4</f>
        <v>1228800</v>
      </c>
      <c r="F13" s="7">
        <v>12</v>
      </c>
      <c r="G13" s="7">
        <v>6</v>
      </c>
      <c r="H13" s="7">
        <v>3</v>
      </c>
      <c r="I13" s="7">
        <v>55</v>
      </c>
      <c r="J13" s="7">
        <v>560</v>
      </c>
      <c r="K13" s="7">
        <f t="shared" si="0"/>
        <v>92400</v>
      </c>
      <c r="L13" s="7">
        <v>14</v>
      </c>
      <c r="M13" s="7">
        <f t="shared" si="1"/>
        <v>47</v>
      </c>
      <c r="N13" s="7">
        <f t="shared" si="2"/>
        <v>24</v>
      </c>
      <c r="O13" s="8">
        <f t="shared" si="3"/>
        <v>1.9583333333333333</v>
      </c>
      <c r="P13" s="8">
        <f t="shared" si="4"/>
        <v>1.9583333333333333</v>
      </c>
      <c r="Q13" s="8">
        <f t="shared" si="5"/>
        <v>2.4479166666666665</v>
      </c>
      <c r="R13" s="8">
        <f t="shared" si="6"/>
        <v>3.0604166666666668</v>
      </c>
      <c r="S13" s="8">
        <f t="shared" si="7"/>
        <v>3.3111111111111113</v>
      </c>
      <c r="T13" s="7">
        <f t="shared" si="8"/>
        <v>-1136400</v>
      </c>
      <c r="U13" s="9">
        <f t="shared" si="9"/>
        <v>-47350</v>
      </c>
      <c r="V13" s="9">
        <f t="shared" si="10"/>
        <v>-46965</v>
      </c>
      <c r="W13" s="9">
        <f t="shared" si="11"/>
        <v>-58225</v>
      </c>
      <c r="X13" s="9">
        <f t="shared" si="12"/>
        <v>-57840</v>
      </c>
      <c r="Y13" s="9">
        <f t="shared" si="13"/>
        <v>-61593.333333333336</v>
      </c>
      <c r="Z13" s="5"/>
      <c r="AA13" s="6">
        <v>360</v>
      </c>
      <c r="AB13" s="6">
        <v>1204</v>
      </c>
      <c r="AC13" s="6">
        <v>4</v>
      </c>
      <c r="AD13" s="6"/>
    </row>
    <row r="14" spans="2:30" x14ac:dyDescent="0.15">
      <c r="B14" s="6">
        <v>1204</v>
      </c>
      <c r="C14" s="7" t="s">
        <v>221</v>
      </c>
      <c r="D14" s="7">
        <v>40</v>
      </c>
      <c r="E14" s="15">
        <f>E13*4</f>
        <v>4915200</v>
      </c>
      <c r="F14" s="7">
        <v>12</v>
      </c>
      <c r="G14" s="7">
        <v>6</v>
      </c>
      <c r="H14" s="7">
        <v>3</v>
      </c>
      <c r="I14" s="7">
        <v>56</v>
      </c>
      <c r="J14" s="7">
        <v>600</v>
      </c>
      <c r="K14" s="7">
        <f t="shared" si="0"/>
        <v>100800</v>
      </c>
      <c r="L14" s="7">
        <v>15</v>
      </c>
      <c r="M14" s="7">
        <f t="shared" si="1"/>
        <v>50</v>
      </c>
      <c r="N14" s="7">
        <f t="shared" si="2"/>
        <v>24</v>
      </c>
      <c r="O14" s="8">
        <f t="shared" si="3"/>
        <v>2.0833333333333335</v>
      </c>
      <c r="P14" s="8">
        <f t="shared" si="4"/>
        <v>2.0833333333333335</v>
      </c>
      <c r="Q14" s="8">
        <f t="shared" si="5"/>
        <v>2.604166666666667</v>
      </c>
      <c r="R14" s="8">
        <f t="shared" si="6"/>
        <v>3.260416666666667</v>
      </c>
      <c r="S14" s="8">
        <f t="shared" si="7"/>
        <v>3.5277777777777781</v>
      </c>
      <c r="T14" s="7">
        <f t="shared" si="8"/>
        <v>-4814400</v>
      </c>
      <c r="U14" s="9">
        <f t="shared" si="9"/>
        <v>-200600</v>
      </c>
      <c r="V14" s="9">
        <f t="shared" si="10"/>
        <v>-200180</v>
      </c>
      <c r="W14" s="9">
        <f t="shared" si="11"/>
        <v>-249700</v>
      </c>
      <c r="X14" s="9">
        <f t="shared" si="12"/>
        <v>-249280</v>
      </c>
      <c r="Y14" s="9">
        <f t="shared" si="13"/>
        <v>-265786.66666666669</v>
      </c>
      <c r="Z14" s="5"/>
      <c r="AA14" s="6">
        <v>440</v>
      </c>
      <c r="AB14" s="6">
        <v>0</v>
      </c>
      <c r="AC14" s="6">
        <v>5</v>
      </c>
      <c r="AD14" s="6"/>
    </row>
    <row r="15" spans="2:30" x14ac:dyDescent="0.15">
      <c r="B15" s="6">
        <v>1211</v>
      </c>
      <c r="C15" s="7" t="s">
        <v>222</v>
      </c>
      <c r="D15" s="7">
        <v>49</v>
      </c>
      <c r="E15" s="7">
        <v>5500</v>
      </c>
      <c r="F15" s="7">
        <v>12</v>
      </c>
      <c r="G15" s="7">
        <v>6</v>
      </c>
      <c r="H15" s="7">
        <v>3</v>
      </c>
      <c r="I15" s="7">
        <v>22</v>
      </c>
      <c r="J15" s="7">
        <v>338</v>
      </c>
      <c r="K15" s="7">
        <f t="shared" si="0"/>
        <v>22308</v>
      </c>
      <c r="L15" s="7">
        <v>11</v>
      </c>
      <c r="M15" s="7">
        <f t="shared" si="1"/>
        <v>38</v>
      </c>
      <c r="N15" s="7">
        <f t="shared" si="2"/>
        <v>24</v>
      </c>
      <c r="O15" s="8">
        <f t="shared" si="3"/>
        <v>1.5833333333333333</v>
      </c>
      <c r="P15" s="8">
        <f t="shared" si="4"/>
        <v>1.5833333333333333</v>
      </c>
      <c r="Q15" s="8">
        <f t="shared" si="5"/>
        <v>1.9791666666666665</v>
      </c>
      <c r="R15" s="8">
        <f t="shared" si="6"/>
        <v>2.4604166666666667</v>
      </c>
      <c r="S15" s="8">
        <f t="shared" si="7"/>
        <v>2.6611111111111114</v>
      </c>
      <c r="T15" s="7">
        <f t="shared" si="8"/>
        <v>16808</v>
      </c>
      <c r="U15" s="9">
        <f t="shared" si="9"/>
        <v>700.33333333333337</v>
      </c>
      <c r="V15" s="9">
        <f t="shared" si="10"/>
        <v>793.28333333333342</v>
      </c>
      <c r="W15" s="9">
        <f t="shared" si="11"/>
        <v>1107.7916666666665</v>
      </c>
      <c r="X15" s="9">
        <f t="shared" si="12"/>
        <v>1200.7416666666668</v>
      </c>
      <c r="Y15" s="9">
        <f t="shared" si="13"/>
        <v>1305.577777777778</v>
      </c>
      <c r="Z15" s="5"/>
      <c r="AA15" s="6">
        <v>50</v>
      </c>
      <c r="AB15" s="6">
        <v>1212</v>
      </c>
      <c r="AC15" s="6">
        <v>0</v>
      </c>
      <c r="AD15" s="6"/>
    </row>
    <row r="16" spans="2:30" x14ac:dyDescent="0.15">
      <c r="B16" s="6">
        <v>1212</v>
      </c>
      <c r="C16" s="7" t="s">
        <v>223</v>
      </c>
      <c r="D16" s="7">
        <v>49</v>
      </c>
      <c r="E16" s="15">
        <f>E15*4</f>
        <v>22000</v>
      </c>
      <c r="F16" s="7">
        <v>12</v>
      </c>
      <c r="G16" s="7">
        <v>6</v>
      </c>
      <c r="H16" s="7">
        <v>3</v>
      </c>
      <c r="I16" s="7">
        <v>28</v>
      </c>
      <c r="J16" s="7">
        <v>400</v>
      </c>
      <c r="K16" s="7">
        <f t="shared" si="0"/>
        <v>33600</v>
      </c>
      <c r="L16" s="7">
        <v>12</v>
      </c>
      <c r="M16" s="7">
        <f t="shared" si="1"/>
        <v>41</v>
      </c>
      <c r="N16" s="7">
        <f t="shared" si="2"/>
        <v>24</v>
      </c>
      <c r="O16" s="8">
        <f t="shared" si="3"/>
        <v>1.7083333333333333</v>
      </c>
      <c r="P16" s="8">
        <f t="shared" si="4"/>
        <v>1.7083333333333333</v>
      </c>
      <c r="Q16" s="8">
        <f t="shared" si="5"/>
        <v>2.1354166666666665</v>
      </c>
      <c r="R16" s="8">
        <f t="shared" si="6"/>
        <v>2.6604166666666669</v>
      </c>
      <c r="S16" s="8">
        <f t="shared" si="7"/>
        <v>2.8777777777777782</v>
      </c>
      <c r="T16" s="7">
        <f t="shared" si="8"/>
        <v>11600</v>
      </c>
      <c r="U16" s="9">
        <f t="shared" si="9"/>
        <v>483.33333333333331</v>
      </c>
      <c r="V16" s="9">
        <f t="shared" si="10"/>
        <v>623.33333333333337</v>
      </c>
      <c r="W16" s="9">
        <f t="shared" si="11"/>
        <v>954.16666666666674</v>
      </c>
      <c r="X16" s="9">
        <f t="shared" si="12"/>
        <v>1094.1666666666667</v>
      </c>
      <c r="Y16" s="9">
        <f t="shared" si="13"/>
        <v>1204.4444444444446</v>
      </c>
      <c r="Z16" s="5"/>
      <c r="AA16" s="6">
        <v>150</v>
      </c>
      <c r="AB16" s="6">
        <v>1213</v>
      </c>
      <c r="AC16" s="6">
        <v>1</v>
      </c>
      <c r="AD16" s="6"/>
    </row>
    <row r="17" spans="2:30" x14ac:dyDescent="0.15">
      <c r="B17" s="6">
        <v>1213</v>
      </c>
      <c r="C17" s="7" t="s">
        <v>224</v>
      </c>
      <c r="D17" s="7">
        <v>49</v>
      </c>
      <c r="E17" s="15">
        <f>E16*4</f>
        <v>88000</v>
      </c>
      <c r="F17" s="7">
        <v>12</v>
      </c>
      <c r="G17" s="7">
        <v>6</v>
      </c>
      <c r="H17" s="7">
        <v>3</v>
      </c>
      <c r="I17" s="7">
        <v>32</v>
      </c>
      <c r="J17" s="7">
        <v>410</v>
      </c>
      <c r="K17" s="7">
        <f t="shared" si="0"/>
        <v>39360</v>
      </c>
      <c r="L17" s="7">
        <v>14</v>
      </c>
      <c r="M17" s="7">
        <f t="shared" si="1"/>
        <v>47</v>
      </c>
      <c r="N17" s="7">
        <f t="shared" si="2"/>
        <v>24</v>
      </c>
      <c r="O17" s="8">
        <f t="shared" si="3"/>
        <v>1.9583333333333333</v>
      </c>
      <c r="P17" s="8">
        <f t="shared" si="4"/>
        <v>1.9583333333333333</v>
      </c>
      <c r="Q17" s="8">
        <f t="shared" si="5"/>
        <v>2.4479166666666665</v>
      </c>
      <c r="R17" s="8">
        <f t="shared" si="6"/>
        <v>3.0604166666666668</v>
      </c>
      <c r="S17" s="8">
        <f t="shared" si="7"/>
        <v>3.3111111111111113</v>
      </c>
      <c r="T17" s="7">
        <f t="shared" si="8"/>
        <v>-48640</v>
      </c>
      <c r="U17" s="9">
        <f t="shared" si="9"/>
        <v>-2026.6666666666667</v>
      </c>
      <c r="V17" s="9">
        <f t="shared" si="10"/>
        <v>-1862.6666666666667</v>
      </c>
      <c r="W17" s="9">
        <f t="shared" si="11"/>
        <v>-2123.3333333333335</v>
      </c>
      <c r="X17" s="9">
        <f t="shared" si="12"/>
        <v>-1959.333333333333</v>
      </c>
      <c r="Y17" s="9">
        <f t="shared" si="13"/>
        <v>-2046.2222222222224</v>
      </c>
      <c r="Z17" s="5"/>
      <c r="AA17" s="6">
        <v>250</v>
      </c>
      <c r="AB17" s="6">
        <v>1214</v>
      </c>
      <c r="AC17" s="6">
        <v>2</v>
      </c>
      <c r="AD17" s="6"/>
    </row>
    <row r="18" spans="2:30" x14ac:dyDescent="0.15">
      <c r="B18" s="6">
        <v>1214</v>
      </c>
      <c r="C18" s="7" t="s">
        <v>225</v>
      </c>
      <c r="D18" s="7">
        <v>49</v>
      </c>
      <c r="E18" s="15">
        <f>E17*4</f>
        <v>352000</v>
      </c>
      <c r="F18" s="7">
        <v>12</v>
      </c>
      <c r="G18" s="7">
        <v>6</v>
      </c>
      <c r="H18" s="7">
        <v>3</v>
      </c>
      <c r="I18" s="7">
        <v>40</v>
      </c>
      <c r="J18" s="7">
        <v>560</v>
      </c>
      <c r="K18" s="7">
        <f t="shared" si="0"/>
        <v>67200</v>
      </c>
      <c r="L18" s="7">
        <v>15</v>
      </c>
      <c r="M18" s="7">
        <f t="shared" si="1"/>
        <v>50</v>
      </c>
      <c r="N18" s="7">
        <f t="shared" si="2"/>
        <v>24</v>
      </c>
      <c r="O18" s="8">
        <f t="shared" si="3"/>
        <v>2.0833333333333335</v>
      </c>
      <c r="P18" s="8">
        <f t="shared" si="4"/>
        <v>2.0833333333333335</v>
      </c>
      <c r="Q18" s="8">
        <f t="shared" si="5"/>
        <v>2.604166666666667</v>
      </c>
      <c r="R18" s="8">
        <f t="shared" si="6"/>
        <v>3.260416666666667</v>
      </c>
      <c r="S18" s="8">
        <f t="shared" si="7"/>
        <v>3.5277777777777781</v>
      </c>
      <c r="T18" s="7">
        <f t="shared" si="8"/>
        <v>-284800</v>
      </c>
      <c r="U18" s="9">
        <f t="shared" si="9"/>
        <v>-11866.666666666666</v>
      </c>
      <c r="V18" s="9">
        <f t="shared" si="10"/>
        <v>-11586.666666666666</v>
      </c>
      <c r="W18" s="9">
        <f t="shared" si="11"/>
        <v>-14133.333333333332</v>
      </c>
      <c r="X18" s="9">
        <f t="shared" si="12"/>
        <v>-13853.333333333332</v>
      </c>
      <c r="Y18" s="9">
        <f t="shared" si="13"/>
        <v>-14702.222222222221</v>
      </c>
      <c r="Z18" s="5"/>
      <c r="AA18" s="6">
        <v>350</v>
      </c>
      <c r="AB18" s="6">
        <v>1215</v>
      </c>
      <c r="AC18" s="6">
        <v>3</v>
      </c>
      <c r="AD18" s="6"/>
    </row>
    <row r="19" spans="2:30" x14ac:dyDescent="0.15">
      <c r="B19" s="6">
        <v>1215</v>
      </c>
      <c r="C19" s="7" t="s">
        <v>226</v>
      </c>
      <c r="D19" s="7">
        <v>49</v>
      </c>
      <c r="E19" s="15">
        <f>E18*4</f>
        <v>1408000</v>
      </c>
      <c r="F19" s="7">
        <v>12</v>
      </c>
      <c r="G19" s="7">
        <v>6</v>
      </c>
      <c r="H19" s="7">
        <v>3</v>
      </c>
      <c r="I19" s="7">
        <v>55</v>
      </c>
      <c r="J19" s="7">
        <v>575</v>
      </c>
      <c r="K19" s="7">
        <f t="shared" si="0"/>
        <v>94875</v>
      </c>
      <c r="L19" s="7">
        <v>15</v>
      </c>
      <c r="M19" s="7">
        <f t="shared" si="1"/>
        <v>50</v>
      </c>
      <c r="N19" s="7">
        <f t="shared" si="2"/>
        <v>24</v>
      </c>
      <c r="O19" s="8">
        <f t="shared" si="3"/>
        <v>2.0833333333333335</v>
      </c>
      <c r="P19" s="8">
        <f t="shared" si="4"/>
        <v>2.0833333333333335</v>
      </c>
      <c r="Q19" s="8">
        <f t="shared" si="5"/>
        <v>2.604166666666667</v>
      </c>
      <c r="R19" s="8">
        <f t="shared" si="6"/>
        <v>3.260416666666667</v>
      </c>
      <c r="S19" s="8">
        <f t="shared" si="7"/>
        <v>3.5277777777777781</v>
      </c>
      <c r="T19" s="7">
        <f t="shared" si="8"/>
        <v>-1313125</v>
      </c>
      <c r="U19" s="9">
        <f t="shared" si="9"/>
        <v>-54713.541666666664</v>
      </c>
      <c r="V19" s="9">
        <f t="shared" si="10"/>
        <v>-54318.229166666664</v>
      </c>
      <c r="W19" s="9">
        <f t="shared" si="11"/>
        <v>-67403.645833333328</v>
      </c>
      <c r="X19" s="9">
        <f t="shared" si="12"/>
        <v>-67008.333333333328</v>
      </c>
      <c r="Y19" s="9">
        <f t="shared" si="13"/>
        <v>-71370.138888888876</v>
      </c>
      <c r="Z19" s="5"/>
      <c r="AA19" s="6">
        <v>450</v>
      </c>
      <c r="AB19" s="6">
        <v>1216</v>
      </c>
      <c r="AC19" s="6">
        <v>4</v>
      </c>
      <c r="AD19" s="6"/>
    </row>
    <row r="20" spans="2:30" x14ac:dyDescent="0.15">
      <c r="B20" s="6">
        <v>1216</v>
      </c>
      <c r="C20" s="7" t="s">
        <v>227</v>
      </c>
      <c r="D20" s="7">
        <v>49</v>
      </c>
      <c r="E20" s="15">
        <f>E19*4</f>
        <v>5632000</v>
      </c>
      <c r="F20" s="7">
        <v>12</v>
      </c>
      <c r="G20" s="7">
        <v>6</v>
      </c>
      <c r="H20" s="7">
        <v>3</v>
      </c>
      <c r="I20" s="7">
        <v>56</v>
      </c>
      <c r="J20" s="7">
        <v>620</v>
      </c>
      <c r="K20" s="7">
        <f t="shared" si="0"/>
        <v>104160</v>
      </c>
      <c r="L20" s="7">
        <v>15</v>
      </c>
      <c r="M20" s="7">
        <f t="shared" si="1"/>
        <v>50</v>
      </c>
      <c r="N20" s="7">
        <f t="shared" si="2"/>
        <v>24</v>
      </c>
      <c r="O20" s="8">
        <f t="shared" si="3"/>
        <v>2.0833333333333335</v>
      </c>
      <c r="P20" s="8">
        <f t="shared" si="4"/>
        <v>2.0833333333333335</v>
      </c>
      <c r="Q20" s="8">
        <f t="shared" si="5"/>
        <v>2.604166666666667</v>
      </c>
      <c r="R20" s="8">
        <f t="shared" si="6"/>
        <v>3.260416666666667</v>
      </c>
      <c r="S20" s="8">
        <f t="shared" si="7"/>
        <v>3.5277777777777781</v>
      </c>
      <c r="T20" s="7">
        <f t="shared" si="8"/>
        <v>-5527840</v>
      </c>
      <c r="U20" s="9">
        <f t="shared" si="9"/>
        <v>-230326.66666666666</v>
      </c>
      <c r="V20" s="9">
        <f t="shared" si="10"/>
        <v>-229892.66666666666</v>
      </c>
      <c r="W20" s="9">
        <f t="shared" si="11"/>
        <v>-286823.33333333331</v>
      </c>
      <c r="X20" s="9">
        <f t="shared" si="12"/>
        <v>-286389.33333333337</v>
      </c>
      <c r="Y20" s="9">
        <f t="shared" si="13"/>
        <v>-305366.22222222219</v>
      </c>
      <c r="Z20" s="5"/>
      <c r="AA20" s="6">
        <v>550</v>
      </c>
      <c r="AB20" s="6">
        <v>0</v>
      </c>
      <c r="AC20" s="6">
        <v>5</v>
      </c>
      <c r="AD20" s="6"/>
    </row>
    <row r="21" spans="2:30" x14ac:dyDescent="0.15">
      <c r="B21" s="6">
        <v>1205</v>
      </c>
      <c r="C21" s="7" t="s">
        <v>228</v>
      </c>
      <c r="D21" s="7">
        <v>58</v>
      </c>
      <c r="E21" s="7">
        <v>5800</v>
      </c>
      <c r="F21" s="7">
        <v>12</v>
      </c>
      <c r="G21" s="7">
        <v>6</v>
      </c>
      <c r="H21" s="7">
        <v>3</v>
      </c>
      <c r="I21" s="7">
        <v>22</v>
      </c>
      <c r="J21" s="7">
        <v>360</v>
      </c>
      <c r="K21" s="7">
        <f t="shared" si="0"/>
        <v>23760</v>
      </c>
      <c r="L21" s="7">
        <v>11</v>
      </c>
      <c r="M21" s="7">
        <f t="shared" si="1"/>
        <v>38</v>
      </c>
      <c r="N21" s="7">
        <f t="shared" si="2"/>
        <v>24</v>
      </c>
      <c r="O21" s="8">
        <f t="shared" si="3"/>
        <v>1.5833333333333333</v>
      </c>
      <c r="P21" s="8">
        <f t="shared" si="4"/>
        <v>1.5833333333333333</v>
      </c>
      <c r="Q21" s="8">
        <f t="shared" si="5"/>
        <v>1.9791666666666665</v>
      </c>
      <c r="R21" s="8">
        <f t="shared" si="6"/>
        <v>2.4604166666666667</v>
      </c>
      <c r="S21" s="8">
        <f t="shared" si="7"/>
        <v>2.6611111111111114</v>
      </c>
      <c r="T21" s="7">
        <f t="shared" si="8"/>
        <v>17960</v>
      </c>
      <c r="U21" s="9">
        <f t="shared" si="9"/>
        <v>748.33333333333337</v>
      </c>
      <c r="V21" s="9">
        <f t="shared" si="10"/>
        <v>847.33333333333348</v>
      </c>
      <c r="W21" s="9">
        <f t="shared" si="11"/>
        <v>1182.9166666666667</v>
      </c>
      <c r="X21" s="9">
        <f t="shared" si="12"/>
        <v>1281.9166666666665</v>
      </c>
      <c r="Y21" s="9">
        <f t="shared" si="13"/>
        <v>1393.7777777777776</v>
      </c>
      <c r="Z21" s="5"/>
      <c r="AA21" s="6">
        <v>65</v>
      </c>
      <c r="AB21" s="6">
        <v>1206</v>
      </c>
      <c r="AC21" s="6">
        <v>0</v>
      </c>
      <c r="AD21" s="6"/>
    </row>
    <row r="22" spans="2:30" x14ac:dyDescent="0.15">
      <c r="B22" s="6">
        <v>1206</v>
      </c>
      <c r="C22" s="7" t="s">
        <v>229</v>
      </c>
      <c r="D22" s="7">
        <v>58</v>
      </c>
      <c r="E22" s="15">
        <f>E21*4</f>
        <v>23200</v>
      </c>
      <c r="F22" s="7">
        <v>12</v>
      </c>
      <c r="G22" s="7">
        <v>6</v>
      </c>
      <c r="H22" s="7">
        <v>3</v>
      </c>
      <c r="I22" s="7">
        <v>28</v>
      </c>
      <c r="J22" s="7">
        <v>400</v>
      </c>
      <c r="K22" s="7">
        <f t="shared" si="0"/>
        <v>33600</v>
      </c>
      <c r="L22" s="7">
        <v>12</v>
      </c>
      <c r="M22" s="7">
        <f t="shared" si="1"/>
        <v>41</v>
      </c>
      <c r="N22" s="7">
        <f t="shared" si="2"/>
        <v>24</v>
      </c>
      <c r="O22" s="8">
        <f t="shared" si="3"/>
        <v>1.7083333333333333</v>
      </c>
      <c r="P22" s="8">
        <f t="shared" si="4"/>
        <v>1.7083333333333333</v>
      </c>
      <c r="Q22" s="8">
        <f t="shared" si="5"/>
        <v>2.1354166666666665</v>
      </c>
      <c r="R22" s="8">
        <f t="shared" si="6"/>
        <v>2.6604166666666669</v>
      </c>
      <c r="S22" s="8">
        <f t="shared" si="7"/>
        <v>2.8777777777777782</v>
      </c>
      <c r="T22" s="7">
        <f t="shared" si="8"/>
        <v>10400</v>
      </c>
      <c r="U22" s="9">
        <f t="shared" si="9"/>
        <v>433.33333333333331</v>
      </c>
      <c r="V22" s="9">
        <f t="shared" si="10"/>
        <v>573.33333333333337</v>
      </c>
      <c r="W22" s="9">
        <f t="shared" si="11"/>
        <v>891.66666666666674</v>
      </c>
      <c r="X22" s="9">
        <f t="shared" si="12"/>
        <v>1031.6666666666667</v>
      </c>
      <c r="Y22" s="9">
        <f t="shared" si="13"/>
        <v>1137.7777777777778</v>
      </c>
      <c r="Z22" s="5"/>
      <c r="AA22" s="6">
        <v>195</v>
      </c>
      <c r="AB22" s="6">
        <v>1207</v>
      </c>
      <c r="AC22" s="6">
        <v>1</v>
      </c>
      <c r="AD22" s="6"/>
    </row>
    <row r="23" spans="2:30" x14ac:dyDescent="0.15">
      <c r="B23" s="6">
        <v>1207</v>
      </c>
      <c r="C23" s="7" t="s">
        <v>230</v>
      </c>
      <c r="D23" s="7">
        <v>58</v>
      </c>
      <c r="E23" s="15">
        <f>E22*4</f>
        <v>92800</v>
      </c>
      <c r="F23" s="7">
        <v>12</v>
      </c>
      <c r="G23" s="7">
        <v>6</v>
      </c>
      <c r="H23" s="7">
        <v>3</v>
      </c>
      <c r="I23" s="7">
        <v>32</v>
      </c>
      <c r="J23" s="7">
        <v>420</v>
      </c>
      <c r="K23" s="7">
        <f t="shared" si="0"/>
        <v>40320</v>
      </c>
      <c r="L23" s="7">
        <v>14</v>
      </c>
      <c r="M23" s="7">
        <f t="shared" si="1"/>
        <v>47</v>
      </c>
      <c r="N23" s="7">
        <f t="shared" si="2"/>
        <v>24</v>
      </c>
      <c r="O23" s="8">
        <f t="shared" si="3"/>
        <v>1.9583333333333333</v>
      </c>
      <c r="P23" s="8">
        <f t="shared" si="4"/>
        <v>1.9583333333333333</v>
      </c>
      <c r="Q23" s="8">
        <f t="shared" si="5"/>
        <v>2.4479166666666665</v>
      </c>
      <c r="R23" s="8">
        <f t="shared" si="6"/>
        <v>3.0604166666666668</v>
      </c>
      <c r="S23" s="8">
        <f t="shared" si="7"/>
        <v>3.3111111111111113</v>
      </c>
      <c r="T23" s="7">
        <f t="shared" si="8"/>
        <v>-52480</v>
      </c>
      <c r="U23" s="9">
        <f t="shared" si="9"/>
        <v>-2186.6666666666665</v>
      </c>
      <c r="V23" s="9">
        <f t="shared" si="10"/>
        <v>-2018.6666666666667</v>
      </c>
      <c r="W23" s="9">
        <f t="shared" si="11"/>
        <v>-2313.3333333333335</v>
      </c>
      <c r="X23" s="9">
        <f t="shared" si="12"/>
        <v>-2145.3333333333335</v>
      </c>
      <c r="Y23" s="9">
        <f t="shared" si="13"/>
        <v>-2243.5555555555557</v>
      </c>
      <c r="Z23" s="5"/>
      <c r="AA23" s="6">
        <v>325</v>
      </c>
      <c r="AB23" s="6">
        <v>1208</v>
      </c>
      <c r="AC23" s="6">
        <v>2</v>
      </c>
      <c r="AD23" s="6"/>
    </row>
    <row r="24" spans="2:30" x14ac:dyDescent="0.15">
      <c r="B24" s="6">
        <v>1208</v>
      </c>
      <c r="C24" s="7" t="s">
        <v>231</v>
      </c>
      <c r="D24" s="7">
        <v>58</v>
      </c>
      <c r="E24" s="15">
        <f>E23*4</f>
        <v>371200</v>
      </c>
      <c r="F24" s="7">
        <v>12</v>
      </c>
      <c r="G24" s="7">
        <v>6</v>
      </c>
      <c r="H24" s="7">
        <v>3</v>
      </c>
      <c r="I24" s="7">
        <v>40</v>
      </c>
      <c r="J24" s="7">
        <v>560</v>
      </c>
      <c r="K24" s="7">
        <f t="shared" si="0"/>
        <v>67200</v>
      </c>
      <c r="L24" s="7">
        <v>14</v>
      </c>
      <c r="M24" s="7">
        <f t="shared" si="1"/>
        <v>47</v>
      </c>
      <c r="N24" s="7">
        <f t="shared" si="2"/>
        <v>24</v>
      </c>
      <c r="O24" s="8">
        <f t="shared" si="3"/>
        <v>1.9583333333333333</v>
      </c>
      <c r="P24" s="8">
        <f t="shared" si="4"/>
        <v>1.9583333333333333</v>
      </c>
      <c r="Q24" s="8">
        <f t="shared" si="5"/>
        <v>2.4479166666666665</v>
      </c>
      <c r="R24" s="8">
        <f t="shared" si="6"/>
        <v>3.0604166666666668</v>
      </c>
      <c r="S24" s="8">
        <f t="shared" si="7"/>
        <v>3.3111111111111113</v>
      </c>
      <c r="T24" s="7">
        <f t="shared" si="8"/>
        <v>-304000</v>
      </c>
      <c r="U24" s="9">
        <f t="shared" si="9"/>
        <v>-12666.666666666666</v>
      </c>
      <c r="V24" s="9">
        <f t="shared" si="10"/>
        <v>-12386.666666666666</v>
      </c>
      <c r="W24" s="9">
        <f t="shared" si="11"/>
        <v>-15133.333333333332</v>
      </c>
      <c r="X24" s="9">
        <f t="shared" si="12"/>
        <v>-14853.333333333332</v>
      </c>
      <c r="Y24" s="9">
        <f t="shared" si="13"/>
        <v>-15768.888888888887</v>
      </c>
      <c r="Z24" s="5"/>
      <c r="AA24" s="6">
        <v>455</v>
      </c>
      <c r="AB24" s="6">
        <v>1209</v>
      </c>
      <c r="AC24" s="6">
        <v>3</v>
      </c>
      <c r="AD24" s="6"/>
    </row>
    <row r="25" spans="2:30" x14ac:dyDescent="0.15">
      <c r="B25" s="6">
        <v>1209</v>
      </c>
      <c r="C25" s="7" t="s">
        <v>232</v>
      </c>
      <c r="D25" s="7">
        <v>58</v>
      </c>
      <c r="E25" s="15">
        <f>E24*4</f>
        <v>1484800</v>
      </c>
      <c r="F25" s="7">
        <v>12</v>
      </c>
      <c r="G25" s="7">
        <v>6</v>
      </c>
      <c r="H25" s="7">
        <v>3</v>
      </c>
      <c r="I25" s="7">
        <v>55</v>
      </c>
      <c r="J25" s="7">
        <v>575</v>
      </c>
      <c r="K25" s="7">
        <f t="shared" si="0"/>
        <v>94875</v>
      </c>
      <c r="L25" s="7">
        <v>15</v>
      </c>
      <c r="M25" s="7">
        <f t="shared" si="1"/>
        <v>50</v>
      </c>
      <c r="N25" s="7">
        <f t="shared" si="2"/>
        <v>24</v>
      </c>
      <c r="O25" s="8">
        <f t="shared" si="3"/>
        <v>2.0833333333333335</v>
      </c>
      <c r="P25" s="8">
        <f t="shared" si="4"/>
        <v>2.0833333333333335</v>
      </c>
      <c r="Q25" s="8">
        <f t="shared" si="5"/>
        <v>2.604166666666667</v>
      </c>
      <c r="R25" s="8">
        <f t="shared" si="6"/>
        <v>3.260416666666667</v>
      </c>
      <c r="S25" s="8">
        <f t="shared" si="7"/>
        <v>3.5277777777777781</v>
      </c>
      <c r="T25" s="7">
        <f t="shared" si="8"/>
        <v>-1389925</v>
      </c>
      <c r="U25" s="9">
        <f t="shared" si="9"/>
        <v>-57913.541666666664</v>
      </c>
      <c r="V25" s="9">
        <f t="shared" si="10"/>
        <v>-57518.229166666664</v>
      </c>
      <c r="W25" s="9">
        <f t="shared" si="11"/>
        <v>-71403.645833333328</v>
      </c>
      <c r="X25" s="9">
        <f t="shared" si="12"/>
        <v>-71008.333333333328</v>
      </c>
      <c r="Y25" s="9">
        <f t="shared" si="13"/>
        <v>-75636.805555555547</v>
      </c>
      <c r="Z25" s="5"/>
      <c r="AA25" s="6">
        <v>585</v>
      </c>
      <c r="AB25" s="6">
        <v>1210</v>
      </c>
      <c r="AC25" s="6">
        <v>4</v>
      </c>
      <c r="AD25" s="6"/>
    </row>
    <row r="26" spans="2:30" x14ac:dyDescent="0.15">
      <c r="B26" s="6">
        <v>1210</v>
      </c>
      <c r="C26" s="7" t="s">
        <v>233</v>
      </c>
      <c r="D26" s="7">
        <v>58</v>
      </c>
      <c r="E26" s="15">
        <f>E25*4</f>
        <v>5939200</v>
      </c>
      <c r="F26" s="7">
        <v>12</v>
      </c>
      <c r="G26" s="7">
        <v>6</v>
      </c>
      <c r="H26" s="7">
        <v>3</v>
      </c>
      <c r="I26" s="7">
        <v>56</v>
      </c>
      <c r="J26" s="7">
        <v>630</v>
      </c>
      <c r="K26" s="7">
        <f t="shared" si="0"/>
        <v>105840</v>
      </c>
      <c r="L26" s="7">
        <v>15</v>
      </c>
      <c r="M26" s="7">
        <f t="shared" si="1"/>
        <v>50</v>
      </c>
      <c r="N26" s="7">
        <f t="shared" si="2"/>
        <v>24</v>
      </c>
      <c r="O26" s="8">
        <f t="shared" si="3"/>
        <v>2.0833333333333335</v>
      </c>
      <c r="P26" s="8">
        <f t="shared" si="4"/>
        <v>2.0833333333333335</v>
      </c>
      <c r="Q26" s="8">
        <f t="shared" si="5"/>
        <v>2.604166666666667</v>
      </c>
      <c r="R26" s="8">
        <f t="shared" si="6"/>
        <v>3.260416666666667</v>
      </c>
      <c r="S26" s="8">
        <f t="shared" si="7"/>
        <v>3.5277777777777781</v>
      </c>
      <c r="T26" s="7">
        <f t="shared" si="8"/>
        <v>-5833360</v>
      </c>
      <c r="U26" s="9">
        <f t="shared" si="9"/>
        <v>-243056.66666666666</v>
      </c>
      <c r="V26" s="9">
        <f t="shared" si="10"/>
        <v>-242615.66666666666</v>
      </c>
      <c r="W26" s="9">
        <f t="shared" si="11"/>
        <v>-302718.33333333331</v>
      </c>
      <c r="X26" s="9">
        <f t="shared" si="12"/>
        <v>-302277.33333333331</v>
      </c>
      <c r="Y26" s="9">
        <f t="shared" si="13"/>
        <v>-322311.5555555555</v>
      </c>
      <c r="Z26" s="5"/>
      <c r="AA26" s="6">
        <v>715</v>
      </c>
      <c r="AB26" s="6">
        <v>0</v>
      </c>
      <c r="AC26" s="6">
        <v>5</v>
      </c>
      <c r="AD26" s="6"/>
    </row>
    <row r="27" spans="2:30" x14ac:dyDescent="0.15">
      <c r="B27" s="6">
        <v>1252</v>
      </c>
      <c r="C27" s="7" t="s">
        <v>234</v>
      </c>
      <c r="D27" s="7">
        <v>64</v>
      </c>
      <c r="E27" s="7">
        <v>5880</v>
      </c>
      <c r="F27" s="7">
        <v>19</v>
      </c>
      <c r="G27" s="7">
        <v>10</v>
      </c>
      <c r="H27" s="7">
        <v>3</v>
      </c>
      <c r="I27" s="7">
        <v>25</v>
      </c>
      <c r="J27" s="7">
        <v>378</v>
      </c>
      <c r="K27" s="7">
        <f t="shared" si="0"/>
        <v>28350</v>
      </c>
      <c r="L27" s="7">
        <v>11</v>
      </c>
      <c r="M27" s="7">
        <f t="shared" si="1"/>
        <v>38</v>
      </c>
      <c r="N27" s="7">
        <f t="shared" si="2"/>
        <v>39</v>
      </c>
      <c r="O27" s="8">
        <f t="shared" si="3"/>
        <v>0.97435897435897434</v>
      </c>
      <c r="P27" s="8">
        <f t="shared" si="4"/>
        <v>0.97435897435897434</v>
      </c>
      <c r="Q27" s="8">
        <f t="shared" si="5"/>
        <v>1.2179487179487178</v>
      </c>
      <c r="R27" s="8">
        <f t="shared" si="6"/>
        <v>1.5141025641025641</v>
      </c>
      <c r="S27" s="8">
        <f t="shared" si="7"/>
        <v>1.6376068376068373</v>
      </c>
      <c r="T27" s="7">
        <f t="shared" si="8"/>
        <v>22470</v>
      </c>
      <c r="U27" s="9">
        <f t="shared" si="9"/>
        <v>576.15384615384619</v>
      </c>
      <c r="V27" s="9">
        <f t="shared" si="10"/>
        <v>648.84615384615392</v>
      </c>
      <c r="W27" s="9">
        <f t="shared" si="11"/>
        <v>901.92307692307691</v>
      </c>
      <c r="X27" s="9">
        <f t="shared" si="12"/>
        <v>974.61538461538464</v>
      </c>
      <c r="Y27" s="9">
        <f t="shared" si="13"/>
        <v>1058.9743589743589</v>
      </c>
      <c r="Z27" s="5"/>
      <c r="AA27" s="6">
        <v>70</v>
      </c>
      <c r="AB27" s="6">
        <v>1253</v>
      </c>
      <c r="AC27" s="6">
        <v>0</v>
      </c>
      <c r="AD27" s="6"/>
    </row>
    <row r="28" spans="2:30" x14ac:dyDescent="0.15">
      <c r="B28" s="6">
        <v>1253</v>
      </c>
      <c r="C28" s="7" t="s">
        <v>235</v>
      </c>
      <c r="D28" s="7">
        <v>64</v>
      </c>
      <c r="E28" s="15">
        <f>E27*4</f>
        <v>23520</v>
      </c>
      <c r="F28" s="7">
        <v>19</v>
      </c>
      <c r="G28" s="7">
        <v>10</v>
      </c>
      <c r="H28" s="7">
        <v>3</v>
      </c>
      <c r="I28" s="7">
        <v>32</v>
      </c>
      <c r="J28" s="7">
        <v>390</v>
      </c>
      <c r="K28" s="7">
        <f t="shared" si="0"/>
        <v>37440</v>
      </c>
      <c r="L28" s="7">
        <v>12</v>
      </c>
      <c r="M28" s="7">
        <f t="shared" si="1"/>
        <v>41</v>
      </c>
      <c r="N28" s="7">
        <f t="shared" si="2"/>
        <v>39</v>
      </c>
      <c r="O28" s="8">
        <f t="shared" si="3"/>
        <v>1.0512820512820513</v>
      </c>
      <c r="P28" s="8">
        <f t="shared" si="4"/>
        <v>1.0512820512820513</v>
      </c>
      <c r="Q28" s="8">
        <f t="shared" si="5"/>
        <v>1.3141025641025641</v>
      </c>
      <c r="R28" s="8">
        <f t="shared" si="6"/>
        <v>1.6371794871794871</v>
      </c>
      <c r="S28" s="8">
        <f t="shared" si="7"/>
        <v>1.7709401709401713</v>
      </c>
      <c r="T28" s="7">
        <f t="shared" si="8"/>
        <v>13920</v>
      </c>
      <c r="U28" s="9">
        <f t="shared" si="9"/>
        <v>356.92307692307691</v>
      </c>
      <c r="V28" s="9">
        <f t="shared" si="10"/>
        <v>452.92307692307691</v>
      </c>
      <c r="W28" s="9">
        <f t="shared" si="11"/>
        <v>686.15384615384619</v>
      </c>
      <c r="X28" s="9">
        <f t="shared" si="12"/>
        <v>782.15384615384642</v>
      </c>
      <c r="Y28" s="9">
        <f t="shared" si="13"/>
        <v>859.8974358974358</v>
      </c>
      <c r="Z28" s="5"/>
      <c r="AA28" s="6">
        <v>210</v>
      </c>
      <c r="AB28" s="6">
        <v>1254</v>
      </c>
      <c r="AC28" s="6">
        <v>1</v>
      </c>
      <c r="AD28" s="6"/>
    </row>
    <row r="29" spans="2:30" x14ac:dyDescent="0.15">
      <c r="B29" s="6">
        <v>1254</v>
      </c>
      <c r="C29" s="7" t="s">
        <v>236</v>
      </c>
      <c r="D29" s="7">
        <v>64</v>
      </c>
      <c r="E29" s="15">
        <f>E28*4</f>
        <v>94080</v>
      </c>
      <c r="F29" s="7">
        <v>19</v>
      </c>
      <c r="G29" s="7">
        <v>10</v>
      </c>
      <c r="H29" s="7">
        <v>3</v>
      </c>
      <c r="I29" s="7">
        <v>33</v>
      </c>
      <c r="J29" s="7">
        <v>390</v>
      </c>
      <c r="K29" s="7">
        <f t="shared" si="0"/>
        <v>38610</v>
      </c>
      <c r="L29" s="7">
        <v>14</v>
      </c>
      <c r="M29" s="7">
        <f t="shared" si="1"/>
        <v>47</v>
      </c>
      <c r="N29" s="7">
        <f t="shared" si="2"/>
        <v>39</v>
      </c>
      <c r="O29" s="8">
        <f t="shared" si="3"/>
        <v>1.2051282051282051</v>
      </c>
      <c r="P29" s="8">
        <f t="shared" si="4"/>
        <v>1.2051282051282051</v>
      </c>
      <c r="Q29" s="8">
        <f t="shared" si="5"/>
        <v>1.5064102564102564</v>
      </c>
      <c r="R29" s="8">
        <f t="shared" si="6"/>
        <v>1.8833333333333333</v>
      </c>
      <c r="S29" s="8">
        <f t="shared" si="7"/>
        <v>2.0376068376068379</v>
      </c>
      <c r="T29" s="7">
        <f t="shared" si="8"/>
        <v>-55470</v>
      </c>
      <c r="U29" s="9">
        <f t="shared" si="9"/>
        <v>-1422.3076923076924</v>
      </c>
      <c r="V29" s="9">
        <f t="shared" si="10"/>
        <v>-1323.3076923076924</v>
      </c>
      <c r="W29" s="9">
        <f t="shared" si="11"/>
        <v>-1530.3846153846155</v>
      </c>
      <c r="X29" s="9">
        <f t="shared" si="12"/>
        <v>-1431.3846153846155</v>
      </c>
      <c r="Y29" s="9">
        <f t="shared" si="13"/>
        <v>-1500.4102564102564</v>
      </c>
      <c r="Z29" s="5"/>
      <c r="AA29" s="6">
        <v>350</v>
      </c>
      <c r="AB29" s="6">
        <v>1255</v>
      </c>
      <c r="AC29" s="6">
        <v>2</v>
      </c>
      <c r="AD29" s="6"/>
    </row>
    <row r="30" spans="2:30" x14ac:dyDescent="0.15">
      <c r="B30" s="6">
        <v>1255</v>
      </c>
      <c r="C30" s="7" t="s">
        <v>237</v>
      </c>
      <c r="D30" s="7">
        <v>64</v>
      </c>
      <c r="E30" s="15">
        <f>E29*4</f>
        <v>376320</v>
      </c>
      <c r="F30" s="7">
        <v>19</v>
      </c>
      <c r="G30" s="7">
        <v>10</v>
      </c>
      <c r="H30" s="7">
        <v>3</v>
      </c>
      <c r="I30" s="7">
        <v>45</v>
      </c>
      <c r="J30" s="7">
        <v>560</v>
      </c>
      <c r="K30" s="7">
        <f t="shared" si="0"/>
        <v>75600</v>
      </c>
      <c r="L30" s="7">
        <v>14</v>
      </c>
      <c r="M30" s="7">
        <f t="shared" si="1"/>
        <v>47</v>
      </c>
      <c r="N30" s="7">
        <f t="shared" si="2"/>
        <v>39</v>
      </c>
      <c r="O30" s="8">
        <f t="shared" si="3"/>
        <v>1.2051282051282051</v>
      </c>
      <c r="P30" s="8">
        <f t="shared" si="4"/>
        <v>1.2051282051282051</v>
      </c>
      <c r="Q30" s="8">
        <f t="shared" si="5"/>
        <v>1.5064102564102564</v>
      </c>
      <c r="R30" s="8">
        <f t="shared" si="6"/>
        <v>1.8833333333333333</v>
      </c>
      <c r="S30" s="8">
        <f t="shared" si="7"/>
        <v>2.0376068376068379</v>
      </c>
      <c r="T30" s="7">
        <f t="shared" si="8"/>
        <v>-300720</v>
      </c>
      <c r="U30" s="9">
        <f t="shared" si="9"/>
        <v>-7710.7692307692305</v>
      </c>
      <c r="V30" s="9">
        <f t="shared" si="10"/>
        <v>-7516.9230769230771</v>
      </c>
      <c r="W30" s="9">
        <f t="shared" si="11"/>
        <v>-9153.8461538461543</v>
      </c>
      <c r="X30" s="9">
        <f t="shared" si="12"/>
        <v>-8960</v>
      </c>
      <c r="Y30" s="9">
        <f t="shared" si="13"/>
        <v>-9505.6410256410272</v>
      </c>
      <c r="Z30" s="5"/>
      <c r="AA30" s="6">
        <v>490</v>
      </c>
      <c r="AB30" s="6">
        <v>1256</v>
      </c>
      <c r="AC30" s="6">
        <v>3</v>
      </c>
      <c r="AD30" s="6"/>
    </row>
    <row r="31" spans="2:30" x14ac:dyDescent="0.15">
      <c r="B31" s="6">
        <v>1256</v>
      </c>
      <c r="C31" s="7" t="s">
        <v>238</v>
      </c>
      <c r="D31" s="7">
        <v>64</v>
      </c>
      <c r="E31" s="15">
        <f>E30*4</f>
        <v>1505280</v>
      </c>
      <c r="F31" s="7">
        <v>19</v>
      </c>
      <c r="G31" s="7">
        <v>10</v>
      </c>
      <c r="H31" s="7">
        <v>3</v>
      </c>
      <c r="I31" s="7">
        <v>50</v>
      </c>
      <c r="J31" s="7">
        <v>575</v>
      </c>
      <c r="K31" s="7">
        <f t="shared" si="0"/>
        <v>86250</v>
      </c>
      <c r="L31" s="7">
        <v>15</v>
      </c>
      <c r="M31" s="7">
        <f t="shared" si="1"/>
        <v>50</v>
      </c>
      <c r="N31" s="7">
        <f t="shared" si="2"/>
        <v>39</v>
      </c>
      <c r="O31" s="8">
        <f t="shared" si="3"/>
        <v>1.2820512820512822</v>
      </c>
      <c r="P31" s="8">
        <f t="shared" si="4"/>
        <v>1.2820512820512822</v>
      </c>
      <c r="Q31" s="8">
        <f t="shared" si="5"/>
        <v>1.6025641025641026</v>
      </c>
      <c r="R31" s="8">
        <f t="shared" si="6"/>
        <v>2.0064102564102564</v>
      </c>
      <c r="S31" s="8">
        <f t="shared" si="7"/>
        <v>2.1709401709401708</v>
      </c>
      <c r="T31" s="7">
        <f t="shared" si="8"/>
        <v>-1419030</v>
      </c>
      <c r="U31" s="9">
        <f t="shared" si="9"/>
        <v>-36385.384615384617</v>
      </c>
      <c r="V31" s="9">
        <f t="shared" si="10"/>
        <v>-36164.230769230766</v>
      </c>
      <c r="W31" s="9">
        <f t="shared" si="11"/>
        <v>-44928.846153846156</v>
      </c>
      <c r="X31" s="9">
        <f t="shared" si="12"/>
        <v>-44707.692307692305</v>
      </c>
      <c r="Y31" s="9">
        <f t="shared" si="13"/>
        <v>-47629.230769230773</v>
      </c>
      <c r="Z31" s="5"/>
      <c r="AA31" s="6">
        <v>630</v>
      </c>
      <c r="AB31" s="6">
        <v>1257</v>
      </c>
      <c r="AC31" s="6">
        <v>4</v>
      </c>
      <c r="AD31" s="6"/>
    </row>
    <row r="32" spans="2:30" x14ac:dyDescent="0.15">
      <c r="B32" s="6">
        <v>1257</v>
      </c>
      <c r="C32" s="7" t="s">
        <v>239</v>
      </c>
      <c r="D32" s="7">
        <v>64</v>
      </c>
      <c r="E32" s="15">
        <f>E31*4</f>
        <v>6021120</v>
      </c>
      <c r="F32" s="7">
        <v>19</v>
      </c>
      <c r="G32" s="7">
        <v>10</v>
      </c>
      <c r="H32" s="7">
        <v>3</v>
      </c>
      <c r="I32" s="7">
        <v>51</v>
      </c>
      <c r="J32" s="7">
        <v>630</v>
      </c>
      <c r="K32" s="7">
        <f t="shared" si="0"/>
        <v>96390</v>
      </c>
      <c r="L32" s="7">
        <v>15</v>
      </c>
      <c r="M32" s="7">
        <f t="shared" si="1"/>
        <v>50</v>
      </c>
      <c r="N32" s="7">
        <f t="shared" si="2"/>
        <v>39</v>
      </c>
      <c r="O32" s="8">
        <f t="shared" si="3"/>
        <v>1.2820512820512822</v>
      </c>
      <c r="P32" s="8">
        <f t="shared" si="4"/>
        <v>1.2820512820512822</v>
      </c>
      <c r="Q32" s="8">
        <f t="shared" si="5"/>
        <v>1.6025641025641026</v>
      </c>
      <c r="R32" s="8">
        <f t="shared" si="6"/>
        <v>2.0064102564102564</v>
      </c>
      <c r="S32" s="8">
        <f t="shared" si="7"/>
        <v>2.1709401709401708</v>
      </c>
      <c r="T32" s="7">
        <f t="shared" si="8"/>
        <v>-5924730</v>
      </c>
      <c r="U32" s="9">
        <f t="shared" si="9"/>
        <v>-151916.15384615384</v>
      </c>
      <c r="V32" s="9">
        <f t="shared" si="10"/>
        <v>-151669</v>
      </c>
      <c r="W32" s="9">
        <f t="shared" si="11"/>
        <v>-189277.30769230769</v>
      </c>
      <c r="X32" s="9">
        <f t="shared" si="12"/>
        <v>-189030.15384615384</v>
      </c>
      <c r="Y32" s="9">
        <f t="shared" si="13"/>
        <v>-201566.25641025644</v>
      </c>
      <c r="Z32" s="5"/>
      <c r="AA32" s="6">
        <v>770</v>
      </c>
      <c r="AB32" s="6">
        <v>0</v>
      </c>
      <c r="AC32" s="6">
        <v>5</v>
      </c>
      <c r="AD32" s="6"/>
    </row>
    <row r="33" spans="2:30" x14ac:dyDescent="0.15">
      <c r="B33" s="6">
        <v>1258</v>
      </c>
      <c r="C33" s="7" t="s">
        <v>240</v>
      </c>
      <c r="D33" s="7">
        <v>70</v>
      </c>
      <c r="E33" s="7">
        <v>5900</v>
      </c>
      <c r="F33" s="7">
        <v>13</v>
      </c>
      <c r="G33" s="7">
        <v>6</v>
      </c>
      <c r="H33" s="7">
        <v>3</v>
      </c>
      <c r="I33" s="7">
        <v>25</v>
      </c>
      <c r="J33" s="7">
        <v>380</v>
      </c>
      <c r="K33" s="7">
        <f t="shared" si="0"/>
        <v>28500</v>
      </c>
      <c r="L33" s="7">
        <v>11</v>
      </c>
      <c r="M33" s="7">
        <f t="shared" si="1"/>
        <v>38</v>
      </c>
      <c r="N33" s="7">
        <f t="shared" si="2"/>
        <v>25</v>
      </c>
      <c r="O33" s="8">
        <f t="shared" si="3"/>
        <v>1.52</v>
      </c>
      <c r="P33" s="8">
        <f t="shared" si="4"/>
        <v>1.52</v>
      </c>
      <c r="Q33" s="8">
        <f t="shared" si="5"/>
        <v>1.9</v>
      </c>
      <c r="R33" s="8">
        <f t="shared" si="6"/>
        <v>2.3620000000000001</v>
      </c>
      <c r="S33" s="8">
        <f t="shared" si="7"/>
        <v>2.5546666666666664</v>
      </c>
      <c r="T33" s="7">
        <f t="shared" si="8"/>
        <v>22600</v>
      </c>
      <c r="U33" s="9">
        <f t="shared" si="9"/>
        <v>904</v>
      </c>
      <c r="V33" s="9">
        <f t="shared" si="10"/>
        <v>1018.0000000000001</v>
      </c>
      <c r="W33" s="9">
        <f t="shared" si="11"/>
        <v>1415</v>
      </c>
      <c r="X33" s="9">
        <f t="shared" si="12"/>
        <v>1529</v>
      </c>
      <c r="Y33" s="9">
        <f t="shared" si="13"/>
        <v>1661.3333333333333</v>
      </c>
      <c r="Z33" s="5"/>
      <c r="AA33" s="6">
        <v>80</v>
      </c>
      <c r="AB33" s="6">
        <v>1259</v>
      </c>
      <c r="AC33" s="6">
        <v>0</v>
      </c>
      <c r="AD33" s="6"/>
    </row>
    <row r="34" spans="2:30" x14ac:dyDescent="0.15">
      <c r="B34" s="6">
        <v>1259</v>
      </c>
      <c r="C34" s="7" t="s">
        <v>241</v>
      </c>
      <c r="D34" s="7">
        <v>70</v>
      </c>
      <c r="E34" s="15">
        <f>E33*4</f>
        <v>23600</v>
      </c>
      <c r="F34" s="7">
        <v>13</v>
      </c>
      <c r="G34" s="7">
        <v>6</v>
      </c>
      <c r="H34" s="7">
        <v>3</v>
      </c>
      <c r="I34" s="7">
        <v>28</v>
      </c>
      <c r="J34" s="7">
        <v>390</v>
      </c>
      <c r="K34" s="7">
        <f t="shared" si="0"/>
        <v>32760</v>
      </c>
      <c r="L34" s="7">
        <v>12</v>
      </c>
      <c r="M34" s="7">
        <f t="shared" si="1"/>
        <v>41</v>
      </c>
      <c r="N34" s="7">
        <f t="shared" si="2"/>
        <v>25</v>
      </c>
      <c r="O34" s="8">
        <f t="shared" si="3"/>
        <v>1.64</v>
      </c>
      <c r="P34" s="8">
        <f t="shared" si="4"/>
        <v>1.64</v>
      </c>
      <c r="Q34" s="8">
        <f t="shared" si="5"/>
        <v>2.0499999999999998</v>
      </c>
      <c r="R34" s="8">
        <f t="shared" si="6"/>
        <v>2.5540000000000003</v>
      </c>
      <c r="S34" s="8">
        <f t="shared" si="7"/>
        <v>2.762666666666667</v>
      </c>
      <c r="T34" s="7">
        <f t="shared" si="8"/>
        <v>9160</v>
      </c>
      <c r="U34" s="9">
        <f t="shared" si="9"/>
        <v>366.4</v>
      </c>
      <c r="V34" s="9">
        <f t="shared" si="10"/>
        <v>497.44</v>
      </c>
      <c r="W34" s="9">
        <f t="shared" si="11"/>
        <v>785.6</v>
      </c>
      <c r="X34" s="9">
        <f t="shared" si="12"/>
        <v>916.6400000000001</v>
      </c>
      <c r="Y34" s="9">
        <f t="shared" si="13"/>
        <v>1012.6933333333334</v>
      </c>
      <c r="Z34" s="5"/>
      <c r="AA34" s="6">
        <v>240</v>
      </c>
      <c r="AB34" s="6">
        <v>1260</v>
      </c>
      <c r="AC34" s="6">
        <v>1</v>
      </c>
      <c r="AD34" s="6"/>
    </row>
    <row r="35" spans="2:30" x14ac:dyDescent="0.15">
      <c r="B35" s="6">
        <v>1260</v>
      </c>
      <c r="C35" s="7" t="s">
        <v>242</v>
      </c>
      <c r="D35" s="7">
        <v>70</v>
      </c>
      <c r="E35" s="15">
        <f>E34*4</f>
        <v>94400</v>
      </c>
      <c r="F35" s="7">
        <v>13</v>
      </c>
      <c r="G35" s="7">
        <v>6</v>
      </c>
      <c r="H35" s="7">
        <v>3</v>
      </c>
      <c r="I35" s="7">
        <v>33</v>
      </c>
      <c r="J35" s="7">
        <v>392</v>
      </c>
      <c r="K35" s="7">
        <f t="shared" si="0"/>
        <v>38808</v>
      </c>
      <c r="L35" s="7">
        <v>14</v>
      </c>
      <c r="M35" s="7">
        <f t="shared" si="1"/>
        <v>47</v>
      </c>
      <c r="N35" s="7">
        <f t="shared" si="2"/>
        <v>25</v>
      </c>
      <c r="O35" s="8">
        <f t="shared" si="3"/>
        <v>1.88</v>
      </c>
      <c r="P35" s="8">
        <f t="shared" si="4"/>
        <v>1.88</v>
      </c>
      <c r="Q35" s="8">
        <f t="shared" si="5"/>
        <v>2.3499999999999996</v>
      </c>
      <c r="R35" s="8">
        <f t="shared" si="6"/>
        <v>2.9380000000000002</v>
      </c>
      <c r="S35" s="8">
        <f t="shared" si="7"/>
        <v>3.1786666666666665</v>
      </c>
      <c r="T35" s="7">
        <f t="shared" si="8"/>
        <v>-55592</v>
      </c>
      <c r="U35" s="9">
        <f t="shared" si="9"/>
        <v>-2223.6799999999998</v>
      </c>
      <c r="V35" s="9">
        <f t="shared" si="10"/>
        <v>-2068.4479999999999</v>
      </c>
      <c r="W35" s="9">
        <f t="shared" si="11"/>
        <v>-2391.52</v>
      </c>
      <c r="X35" s="9">
        <f t="shared" si="12"/>
        <v>-2236.288</v>
      </c>
      <c r="Y35" s="9">
        <f t="shared" si="13"/>
        <v>-2343.9786666666664</v>
      </c>
      <c r="Z35" s="5"/>
      <c r="AA35" s="6">
        <v>400</v>
      </c>
      <c r="AB35" s="6">
        <v>1261</v>
      </c>
      <c r="AC35" s="6">
        <v>2</v>
      </c>
      <c r="AD35" s="6"/>
    </row>
    <row r="36" spans="2:30" x14ac:dyDescent="0.15">
      <c r="B36" s="6">
        <v>1261</v>
      </c>
      <c r="C36" s="7" t="s">
        <v>243</v>
      </c>
      <c r="D36" s="7">
        <v>70</v>
      </c>
      <c r="E36" s="15">
        <f>E35*4</f>
        <v>377600</v>
      </c>
      <c r="F36" s="7">
        <v>13</v>
      </c>
      <c r="G36" s="7">
        <v>6</v>
      </c>
      <c r="H36" s="7">
        <v>3</v>
      </c>
      <c r="I36" s="7">
        <v>45</v>
      </c>
      <c r="J36" s="7">
        <v>560</v>
      </c>
      <c r="K36" s="7">
        <f t="shared" si="0"/>
        <v>75600</v>
      </c>
      <c r="L36" s="7">
        <v>14</v>
      </c>
      <c r="M36" s="7">
        <f t="shared" si="1"/>
        <v>47</v>
      </c>
      <c r="N36" s="7">
        <f t="shared" si="2"/>
        <v>25</v>
      </c>
      <c r="O36" s="8">
        <f t="shared" si="3"/>
        <v>1.88</v>
      </c>
      <c r="P36" s="8">
        <f t="shared" si="4"/>
        <v>1.88</v>
      </c>
      <c r="Q36" s="8">
        <f t="shared" si="5"/>
        <v>2.3499999999999996</v>
      </c>
      <c r="R36" s="8">
        <f t="shared" si="6"/>
        <v>2.9380000000000002</v>
      </c>
      <c r="S36" s="8">
        <f t="shared" si="7"/>
        <v>3.1786666666666665</v>
      </c>
      <c r="T36" s="7">
        <f t="shared" si="8"/>
        <v>-302000</v>
      </c>
      <c r="U36" s="9">
        <f t="shared" si="9"/>
        <v>-12080</v>
      </c>
      <c r="V36" s="9">
        <f t="shared" si="10"/>
        <v>-11777.6</v>
      </c>
      <c r="W36" s="9">
        <f t="shared" si="11"/>
        <v>-14344</v>
      </c>
      <c r="X36" s="9">
        <f t="shared" si="12"/>
        <v>-14041.6</v>
      </c>
      <c r="Y36" s="9">
        <f t="shared" si="13"/>
        <v>-14897.066666666668</v>
      </c>
      <c r="Z36" s="5"/>
      <c r="AA36" s="6">
        <v>560</v>
      </c>
      <c r="AB36" s="6">
        <v>1262</v>
      </c>
      <c r="AC36" s="6">
        <v>3</v>
      </c>
      <c r="AD36" s="6"/>
    </row>
    <row r="37" spans="2:30" x14ac:dyDescent="0.15">
      <c r="B37" s="6">
        <v>1262</v>
      </c>
      <c r="C37" s="7" t="s">
        <v>244</v>
      </c>
      <c r="D37" s="7">
        <v>70</v>
      </c>
      <c r="E37" s="15">
        <f>E36*4</f>
        <v>1510400</v>
      </c>
      <c r="F37" s="7">
        <v>13</v>
      </c>
      <c r="G37" s="7">
        <v>6</v>
      </c>
      <c r="H37" s="7">
        <v>3</v>
      </c>
      <c r="I37" s="7">
        <v>50</v>
      </c>
      <c r="J37" s="7">
        <v>576</v>
      </c>
      <c r="K37" s="7">
        <f t="shared" si="0"/>
        <v>86400</v>
      </c>
      <c r="L37" s="7">
        <v>15</v>
      </c>
      <c r="M37" s="7">
        <f t="shared" si="1"/>
        <v>50</v>
      </c>
      <c r="N37" s="7">
        <f t="shared" si="2"/>
        <v>25</v>
      </c>
      <c r="O37" s="8">
        <f t="shared" si="3"/>
        <v>2</v>
      </c>
      <c r="P37" s="8">
        <f t="shared" si="4"/>
        <v>2</v>
      </c>
      <c r="Q37" s="8">
        <f t="shared" si="5"/>
        <v>2.5</v>
      </c>
      <c r="R37" s="8">
        <f t="shared" si="6"/>
        <v>3.13</v>
      </c>
      <c r="S37" s="8">
        <f t="shared" si="7"/>
        <v>3.3866666666666667</v>
      </c>
      <c r="T37" s="7">
        <f t="shared" si="8"/>
        <v>-1424000</v>
      </c>
      <c r="U37" s="9">
        <f t="shared" si="9"/>
        <v>-56960</v>
      </c>
      <c r="V37" s="9">
        <f t="shared" si="10"/>
        <v>-56614.400000000001</v>
      </c>
      <c r="W37" s="9">
        <f t="shared" si="11"/>
        <v>-70336</v>
      </c>
      <c r="X37" s="9">
        <f t="shared" si="12"/>
        <v>-69990.399999999994</v>
      </c>
      <c r="Y37" s="9">
        <f t="shared" si="13"/>
        <v>-74564.266666666663</v>
      </c>
      <c r="Z37" s="5"/>
      <c r="AA37" s="6">
        <v>720</v>
      </c>
      <c r="AB37" s="6">
        <v>1263</v>
      </c>
      <c r="AC37" s="6">
        <v>4</v>
      </c>
      <c r="AD37" s="6"/>
    </row>
    <row r="38" spans="2:30" x14ac:dyDescent="0.15">
      <c r="B38" s="6">
        <v>1263</v>
      </c>
      <c r="C38" s="7" t="s">
        <v>245</v>
      </c>
      <c r="D38" s="7">
        <v>70</v>
      </c>
      <c r="E38" s="15">
        <f>E37*4</f>
        <v>6041600</v>
      </c>
      <c r="F38" s="7">
        <v>13</v>
      </c>
      <c r="G38" s="7">
        <v>6</v>
      </c>
      <c r="H38" s="7">
        <v>3</v>
      </c>
      <c r="I38" s="7">
        <v>51</v>
      </c>
      <c r="J38" s="7">
        <v>635</v>
      </c>
      <c r="K38" s="7">
        <f t="shared" si="0"/>
        <v>97155</v>
      </c>
      <c r="L38" s="7">
        <v>15</v>
      </c>
      <c r="M38" s="7">
        <f t="shared" si="1"/>
        <v>50</v>
      </c>
      <c r="N38" s="7">
        <f t="shared" si="2"/>
        <v>25</v>
      </c>
      <c r="O38" s="8">
        <f t="shared" si="3"/>
        <v>2</v>
      </c>
      <c r="P38" s="8">
        <f t="shared" si="4"/>
        <v>2</v>
      </c>
      <c r="Q38" s="8">
        <f t="shared" si="5"/>
        <v>2.5</v>
      </c>
      <c r="R38" s="8">
        <f t="shared" si="6"/>
        <v>3.13</v>
      </c>
      <c r="S38" s="8">
        <f t="shared" si="7"/>
        <v>3.3866666666666667</v>
      </c>
      <c r="T38" s="7">
        <f t="shared" si="8"/>
        <v>-5944445</v>
      </c>
      <c r="U38" s="9">
        <f t="shared" si="9"/>
        <v>-237777.8</v>
      </c>
      <c r="V38" s="9">
        <f t="shared" si="10"/>
        <v>-237389.18</v>
      </c>
      <c r="W38" s="9">
        <f t="shared" si="11"/>
        <v>-296250.7</v>
      </c>
      <c r="X38" s="9">
        <f t="shared" si="12"/>
        <v>-295862.07999999996</v>
      </c>
      <c r="Y38" s="9">
        <f t="shared" si="13"/>
        <v>-315482.58666666667</v>
      </c>
      <c r="Z38" s="5"/>
      <c r="AA38" s="6">
        <v>880</v>
      </c>
      <c r="AB38" s="6">
        <v>0</v>
      </c>
      <c r="AC38" s="6">
        <v>5</v>
      </c>
      <c r="AD38" s="6"/>
    </row>
    <row r="39" spans="2:30" x14ac:dyDescent="0.15">
      <c r="B39" s="6">
        <v>1269</v>
      </c>
      <c r="C39" s="7" t="s">
        <v>246</v>
      </c>
      <c r="D39" s="7">
        <v>76</v>
      </c>
      <c r="E39" s="7">
        <v>6000</v>
      </c>
      <c r="F39" s="7">
        <v>13</v>
      </c>
      <c r="G39" s="7">
        <v>6</v>
      </c>
      <c r="H39" s="7">
        <v>3</v>
      </c>
      <c r="I39" s="7">
        <v>25</v>
      </c>
      <c r="J39" s="7">
        <v>384</v>
      </c>
      <c r="K39" s="7">
        <f t="shared" si="0"/>
        <v>28800</v>
      </c>
      <c r="L39" s="7">
        <v>11</v>
      </c>
      <c r="M39" s="7">
        <f t="shared" si="1"/>
        <v>38</v>
      </c>
      <c r="N39" s="7">
        <f t="shared" si="2"/>
        <v>25</v>
      </c>
      <c r="O39" s="8">
        <f t="shared" si="3"/>
        <v>1.52</v>
      </c>
      <c r="P39" s="8">
        <f t="shared" si="4"/>
        <v>1.52</v>
      </c>
      <c r="Q39" s="8">
        <f t="shared" si="5"/>
        <v>1.9</v>
      </c>
      <c r="R39" s="8">
        <f t="shared" si="6"/>
        <v>2.3620000000000001</v>
      </c>
      <c r="S39" s="8">
        <f t="shared" si="7"/>
        <v>2.5546666666666664</v>
      </c>
      <c r="T39" s="7">
        <f t="shared" si="8"/>
        <v>22800</v>
      </c>
      <c r="U39" s="9">
        <f t="shared" si="9"/>
        <v>912</v>
      </c>
      <c r="V39" s="9">
        <f t="shared" si="10"/>
        <v>1027.2</v>
      </c>
      <c r="W39" s="9">
        <f t="shared" si="11"/>
        <v>1428</v>
      </c>
      <c r="X39" s="9">
        <f t="shared" si="12"/>
        <v>1543.1999999999998</v>
      </c>
      <c r="Y39" s="9">
        <f t="shared" si="13"/>
        <v>1676.7999999999997</v>
      </c>
      <c r="Z39" s="5"/>
      <c r="AA39" s="6">
        <v>85</v>
      </c>
      <c r="AB39" s="6">
        <v>1270</v>
      </c>
      <c r="AC39" s="6">
        <v>0</v>
      </c>
      <c r="AD39" s="6"/>
    </row>
    <row r="40" spans="2:30" x14ac:dyDescent="0.15">
      <c r="B40" s="6">
        <v>1270</v>
      </c>
      <c r="C40" s="7" t="s">
        <v>247</v>
      </c>
      <c r="D40" s="7">
        <v>76</v>
      </c>
      <c r="E40" s="15">
        <f>E39*4</f>
        <v>24000</v>
      </c>
      <c r="F40" s="7">
        <v>13</v>
      </c>
      <c r="G40" s="7">
        <v>6</v>
      </c>
      <c r="H40" s="7">
        <v>3</v>
      </c>
      <c r="I40" s="7">
        <v>28</v>
      </c>
      <c r="J40" s="7">
        <v>400</v>
      </c>
      <c r="K40" s="7">
        <f t="shared" si="0"/>
        <v>33600</v>
      </c>
      <c r="L40" s="7">
        <v>12</v>
      </c>
      <c r="M40" s="7">
        <f t="shared" si="1"/>
        <v>41</v>
      </c>
      <c r="N40" s="7">
        <f t="shared" si="2"/>
        <v>25</v>
      </c>
      <c r="O40" s="8">
        <f t="shared" si="3"/>
        <v>1.64</v>
      </c>
      <c r="P40" s="8">
        <f t="shared" si="4"/>
        <v>1.64</v>
      </c>
      <c r="Q40" s="8">
        <f t="shared" si="5"/>
        <v>2.0499999999999998</v>
      </c>
      <c r="R40" s="8">
        <f t="shared" si="6"/>
        <v>2.5540000000000003</v>
      </c>
      <c r="S40" s="8">
        <f t="shared" si="7"/>
        <v>2.762666666666667</v>
      </c>
      <c r="T40" s="7">
        <f t="shared" si="8"/>
        <v>9600</v>
      </c>
      <c r="U40" s="9">
        <f t="shared" si="9"/>
        <v>384</v>
      </c>
      <c r="V40" s="9">
        <f t="shared" si="10"/>
        <v>518.4</v>
      </c>
      <c r="W40" s="9">
        <f t="shared" si="11"/>
        <v>816</v>
      </c>
      <c r="X40" s="9">
        <f t="shared" si="12"/>
        <v>950.40000000000009</v>
      </c>
      <c r="Y40" s="9">
        <f t="shared" si="13"/>
        <v>1049.5999999999999</v>
      </c>
      <c r="Z40" s="5"/>
      <c r="AA40" s="6">
        <v>255</v>
      </c>
      <c r="AB40" s="6">
        <v>1271</v>
      </c>
      <c r="AC40" s="6">
        <v>1</v>
      </c>
      <c r="AD40" s="6"/>
    </row>
    <row r="41" spans="2:30" x14ac:dyDescent="0.15">
      <c r="B41" s="6">
        <v>1271</v>
      </c>
      <c r="C41" s="7" t="s">
        <v>248</v>
      </c>
      <c r="D41" s="7">
        <v>76</v>
      </c>
      <c r="E41" s="15">
        <f>E40*4</f>
        <v>96000</v>
      </c>
      <c r="F41" s="7">
        <v>13</v>
      </c>
      <c r="G41" s="7">
        <v>6</v>
      </c>
      <c r="H41" s="7">
        <v>3</v>
      </c>
      <c r="I41" s="7">
        <v>33</v>
      </c>
      <c r="J41" s="7">
        <v>405</v>
      </c>
      <c r="K41" s="7">
        <f t="shared" si="0"/>
        <v>40095</v>
      </c>
      <c r="L41" s="7">
        <v>14</v>
      </c>
      <c r="M41" s="7">
        <f t="shared" si="1"/>
        <v>47</v>
      </c>
      <c r="N41" s="7">
        <f t="shared" si="2"/>
        <v>25</v>
      </c>
      <c r="O41" s="8">
        <f t="shared" si="3"/>
        <v>1.88</v>
      </c>
      <c r="P41" s="8">
        <f t="shared" si="4"/>
        <v>1.88</v>
      </c>
      <c r="Q41" s="8">
        <f t="shared" si="5"/>
        <v>2.3499999999999996</v>
      </c>
      <c r="R41" s="8">
        <f t="shared" si="6"/>
        <v>2.9380000000000002</v>
      </c>
      <c r="S41" s="8">
        <f t="shared" si="7"/>
        <v>3.1786666666666665</v>
      </c>
      <c r="T41" s="7">
        <f t="shared" si="8"/>
        <v>-55905</v>
      </c>
      <c r="U41" s="9">
        <f t="shared" si="9"/>
        <v>-2236.1999999999998</v>
      </c>
      <c r="V41" s="9">
        <f t="shared" si="10"/>
        <v>-2075.8200000000002</v>
      </c>
      <c r="W41" s="9">
        <f t="shared" si="11"/>
        <v>-2394.3000000000002</v>
      </c>
      <c r="X41" s="9">
        <f t="shared" si="12"/>
        <v>-2233.92</v>
      </c>
      <c r="Y41" s="9">
        <f t="shared" si="13"/>
        <v>-2340.08</v>
      </c>
      <c r="Z41" s="5"/>
      <c r="AA41" s="6">
        <v>425</v>
      </c>
      <c r="AB41" s="6">
        <v>1272</v>
      </c>
      <c r="AC41" s="6">
        <v>2</v>
      </c>
      <c r="AD41" s="6"/>
    </row>
    <row r="42" spans="2:30" x14ac:dyDescent="0.15">
      <c r="B42" s="6">
        <v>1272</v>
      </c>
      <c r="C42" s="7" t="s">
        <v>249</v>
      </c>
      <c r="D42" s="7">
        <v>76</v>
      </c>
      <c r="E42" s="15">
        <f>E41*4</f>
        <v>384000</v>
      </c>
      <c r="F42" s="7">
        <v>13</v>
      </c>
      <c r="G42" s="7">
        <v>6</v>
      </c>
      <c r="H42" s="7">
        <v>3</v>
      </c>
      <c r="I42" s="7">
        <v>45</v>
      </c>
      <c r="J42" s="7">
        <v>565</v>
      </c>
      <c r="K42" s="7">
        <f t="shared" si="0"/>
        <v>76275</v>
      </c>
      <c r="L42" s="7">
        <v>14</v>
      </c>
      <c r="M42" s="7">
        <f t="shared" si="1"/>
        <v>47</v>
      </c>
      <c r="N42" s="7">
        <f t="shared" si="2"/>
        <v>25</v>
      </c>
      <c r="O42" s="8">
        <f t="shared" si="3"/>
        <v>1.88</v>
      </c>
      <c r="P42" s="8">
        <f t="shared" si="4"/>
        <v>1.88</v>
      </c>
      <c r="Q42" s="8">
        <f t="shared" si="5"/>
        <v>2.3499999999999996</v>
      </c>
      <c r="R42" s="8">
        <f t="shared" si="6"/>
        <v>2.9380000000000002</v>
      </c>
      <c r="S42" s="8">
        <f t="shared" si="7"/>
        <v>3.1786666666666665</v>
      </c>
      <c r="T42" s="7">
        <f t="shared" si="8"/>
        <v>-307725</v>
      </c>
      <c r="U42" s="9">
        <f t="shared" si="9"/>
        <v>-12309</v>
      </c>
      <c r="V42" s="9">
        <f t="shared" si="10"/>
        <v>-12003.9</v>
      </c>
      <c r="W42" s="9">
        <f t="shared" si="11"/>
        <v>-14623.5</v>
      </c>
      <c r="X42" s="9">
        <f t="shared" si="12"/>
        <v>-14318.4</v>
      </c>
      <c r="Y42" s="9">
        <f t="shared" si="13"/>
        <v>-15191.6</v>
      </c>
      <c r="Z42" s="5"/>
      <c r="AA42" s="6">
        <v>595</v>
      </c>
      <c r="AB42" s="6">
        <v>1273</v>
      </c>
      <c r="AC42" s="6">
        <v>3</v>
      </c>
      <c r="AD42" s="6"/>
    </row>
    <row r="43" spans="2:30" x14ac:dyDescent="0.15">
      <c r="B43" s="6">
        <v>1273</v>
      </c>
      <c r="C43" s="7" t="s">
        <v>250</v>
      </c>
      <c r="D43" s="7">
        <v>76</v>
      </c>
      <c r="E43" s="15">
        <f>E42*4</f>
        <v>1536000</v>
      </c>
      <c r="F43" s="7">
        <v>13</v>
      </c>
      <c r="G43" s="7">
        <v>6</v>
      </c>
      <c r="H43" s="7">
        <v>3</v>
      </c>
      <c r="I43" s="7">
        <v>45</v>
      </c>
      <c r="J43" s="7">
        <v>565</v>
      </c>
      <c r="K43" s="7">
        <f t="shared" si="0"/>
        <v>76275</v>
      </c>
      <c r="L43" s="7">
        <v>14</v>
      </c>
      <c r="M43" s="7">
        <f t="shared" si="1"/>
        <v>47</v>
      </c>
      <c r="N43" s="7">
        <f t="shared" si="2"/>
        <v>25</v>
      </c>
      <c r="O43" s="8">
        <f t="shared" si="3"/>
        <v>1.88</v>
      </c>
      <c r="P43" s="8">
        <f t="shared" si="4"/>
        <v>1.88</v>
      </c>
      <c r="Q43" s="8">
        <f t="shared" si="5"/>
        <v>2.3499999999999996</v>
      </c>
      <c r="R43" s="8">
        <f t="shared" si="6"/>
        <v>2.9380000000000002</v>
      </c>
      <c r="S43" s="8">
        <f t="shared" si="7"/>
        <v>3.1786666666666665</v>
      </c>
      <c r="T43" s="7">
        <f t="shared" si="8"/>
        <v>-1459725</v>
      </c>
      <c r="U43" s="9">
        <f t="shared" si="9"/>
        <v>-58389</v>
      </c>
      <c r="V43" s="9">
        <f t="shared" si="10"/>
        <v>-58083.9</v>
      </c>
      <c r="W43" s="9">
        <f t="shared" si="11"/>
        <v>-72223.5</v>
      </c>
      <c r="X43" s="9">
        <f t="shared" si="12"/>
        <v>-71918.399999999994</v>
      </c>
      <c r="Y43" s="9">
        <f t="shared" si="13"/>
        <v>-76631.600000000006</v>
      </c>
      <c r="Z43" s="5"/>
      <c r="AA43" s="6">
        <v>765</v>
      </c>
      <c r="AB43" s="6">
        <v>1274</v>
      </c>
      <c r="AC43" s="6">
        <v>4</v>
      </c>
      <c r="AD43" s="6"/>
    </row>
    <row r="44" spans="2:30" x14ac:dyDescent="0.15">
      <c r="B44" s="6">
        <v>1274</v>
      </c>
      <c r="C44" s="7" t="s">
        <v>251</v>
      </c>
      <c r="D44" s="7">
        <v>76</v>
      </c>
      <c r="E44" s="15">
        <f>E43*4</f>
        <v>6144000</v>
      </c>
      <c r="F44" s="7">
        <v>13</v>
      </c>
      <c r="G44" s="7">
        <v>6</v>
      </c>
      <c r="H44" s="7">
        <v>3</v>
      </c>
      <c r="I44" s="7">
        <v>51</v>
      </c>
      <c r="J44" s="7">
        <v>640</v>
      </c>
      <c r="K44" s="7">
        <f t="shared" si="0"/>
        <v>97920</v>
      </c>
      <c r="L44" s="7">
        <v>15</v>
      </c>
      <c r="M44" s="7">
        <f t="shared" si="1"/>
        <v>50</v>
      </c>
      <c r="N44" s="7">
        <f t="shared" si="2"/>
        <v>25</v>
      </c>
      <c r="O44" s="8">
        <f t="shared" si="3"/>
        <v>2</v>
      </c>
      <c r="P44" s="8">
        <f t="shared" si="4"/>
        <v>2</v>
      </c>
      <c r="Q44" s="8">
        <f t="shared" si="5"/>
        <v>2.5</v>
      </c>
      <c r="R44" s="8">
        <f t="shared" si="6"/>
        <v>3.13</v>
      </c>
      <c r="S44" s="8">
        <f t="shared" si="7"/>
        <v>3.3866666666666667</v>
      </c>
      <c r="T44" s="7">
        <f t="shared" si="8"/>
        <v>-6046080</v>
      </c>
      <c r="U44" s="9">
        <f t="shared" si="9"/>
        <v>-241843.20000000001</v>
      </c>
      <c r="V44" s="9">
        <f t="shared" si="10"/>
        <v>-241451.51999999999</v>
      </c>
      <c r="W44" s="9">
        <f t="shared" si="11"/>
        <v>-301324.79999999999</v>
      </c>
      <c r="X44" s="9">
        <f t="shared" si="12"/>
        <v>-300933.12</v>
      </c>
      <c r="Y44" s="9">
        <f t="shared" si="13"/>
        <v>-320890.88</v>
      </c>
      <c r="Z44" s="5"/>
      <c r="AA44" s="6">
        <v>935</v>
      </c>
      <c r="AB44" s="6">
        <v>0</v>
      </c>
      <c r="AC44" s="6">
        <v>5</v>
      </c>
      <c r="AD44" s="6"/>
    </row>
    <row r="45" spans="2:30" x14ac:dyDescent="0.15">
      <c r="B45" s="6">
        <v>1280</v>
      </c>
      <c r="C45" s="7" t="s">
        <v>252</v>
      </c>
      <c r="D45" s="7">
        <v>81</v>
      </c>
      <c r="E45" s="7">
        <v>6025</v>
      </c>
      <c r="F45" s="7">
        <v>13</v>
      </c>
      <c r="G45" s="7">
        <v>6</v>
      </c>
      <c r="H45" s="7">
        <v>3</v>
      </c>
      <c r="I45" s="7">
        <v>25</v>
      </c>
      <c r="J45" s="7">
        <v>386</v>
      </c>
      <c r="K45" s="7">
        <f t="shared" si="0"/>
        <v>28950</v>
      </c>
      <c r="L45" s="7">
        <v>11</v>
      </c>
      <c r="M45" s="7">
        <f t="shared" si="1"/>
        <v>38</v>
      </c>
      <c r="N45" s="7">
        <f t="shared" si="2"/>
        <v>25</v>
      </c>
      <c r="O45" s="8">
        <f t="shared" si="3"/>
        <v>1.52</v>
      </c>
      <c r="P45" s="8">
        <f t="shared" si="4"/>
        <v>1.52</v>
      </c>
      <c r="Q45" s="8">
        <f t="shared" si="5"/>
        <v>1.9</v>
      </c>
      <c r="R45" s="8">
        <f t="shared" si="6"/>
        <v>2.3620000000000001</v>
      </c>
      <c r="S45" s="8">
        <f t="shared" si="7"/>
        <v>2.5546666666666664</v>
      </c>
      <c r="T45" s="7">
        <f t="shared" si="8"/>
        <v>22925</v>
      </c>
      <c r="U45" s="9">
        <f t="shared" si="9"/>
        <v>917</v>
      </c>
      <c r="V45" s="9">
        <f t="shared" si="10"/>
        <v>1032.8000000000002</v>
      </c>
      <c r="W45" s="9">
        <f t="shared" si="11"/>
        <v>1435.75</v>
      </c>
      <c r="X45" s="9">
        <f t="shared" si="12"/>
        <v>1551.55</v>
      </c>
      <c r="Y45" s="9">
        <f t="shared" si="13"/>
        <v>1685.8666666666668</v>
      </c>
      <c r="Z45" s="5"/>
      <c r="AA45" s="6">
        <v>90</v>
      </c>
      <c r="AB45" s="6">
        <v>1281</v>
      </c>
      <c r="AC45" s="6">
        <v>0</v>
      </c>
      <c r="AD45" s="6"/>
    </row>
    <row r="46" spans="2:30" x14ac:dyDescent="0.15">
      <c r="B46" s="6">
        <v>1281</v>
      </c>
      <c r="C46" s="7" t="s">
        <v>253</v>
      </c>
      <c r="D46" s="7">
        <v>81</v>
      </c>
      <c r="E46" s="15">
        <f>E45*4</f>
        <v>24100</v>
      </c>
      <c r="F46" s="7">
        <v>13</v>
      </c>
      <c r="G46" s="7">
        <v>6</v>
      </c>
      <c r="H46" s="7">
        <v>3</v>
      </c>
      <c r="I46" s="7">
        <v>28</v>
      </c>
      <c r="J46" s="7">
        <v>405</v>
      </c>
      <c r="K46" s="7">
        <f t="shared" si="0"/>
        <v>34020</v>
      </c>
      <c r="L46" s="7">
        <v>12</v>
      </c>
      <c r="M46" s="7">
        <f t="shared" si="1"/>
        <v>41</v>
      </c>
      <c r="N46" s="7">
        <f t="shared" si="2"/>
        <v>25</v>
      </c>
      <c r="O46" s="8">
        <f t="shared" si="3"/>
        <v>1.64</v>
      </c>
      <c r="P46" s="8">
        <f t="shared" si="4"/>
        <v>1.64</v>
      </c>
      <c r="Q46" s="8">
        <f t="shared" si="5"/>
        <v>2.0499999999999998</v>
      </c>
      <c r="R46" s="8">
        <f t="shared" si="6"/>
        <v>2.5540000000000003</v>
      </c>
      <c r="S46" s="8">
        <f t="shared" si="7"/>
        <v>2.762666666666667</v>
      </c>
      <c r="T46" s="7">
        <f t="shared" si="8"/>
        <v>9920</v>
      </c>
      <c r="U46" s="9">
        <f t="shared" si="9"/>
        <v>396.8</v>
      </c>
      <c r="V46" s="9">
        <f t="shared" si="10"/>
        <v>532.88</v>
      </c>
      <c r="W46" s="9">
        <f t="shared" si="11"/>
        <v>836.2</v>
      </c>
      <c r="X46" s="9">
        <f t="shared" si="12"/>
        <v>972.28</v>
      </c>
      <c r="Y46" s="9">
        <f t="shared" si="13"/>
        <v>1073.3866666666668</v>
      </c>
      <c r="Z46" s="5"/>
      <c r="AA46" s="6">
        <v>270</v>
      </c>
      <c r="AB46" s="6">
        <v>1282</v>
      </c>
      <c r="AC46" s="6">
        <v>1</v>
      </c>
      <c r="AD46" s="6"/>
    </row>
    <row r="47" spans="2:30" x14ac:dyDescent="0.15">
      <c r="B47" s="6">
        <v>1282</v>
      </c>
      <c r="C47" s="7" t="s">
        <v>254</v>
      </c>
      <c r="D47" s="7">
        <v>81</v>
      </c>
      <c r="E47" s="15">
        <f>E46*4</f>
        <v>96400</v>
      </c>
      <c r="F47" s="7">
        <v>13</v>
      </c>
      <c r="G47" s="7">
        <v>6</v>
      </c>
      <c r="H47" s="7">
        <v>3</v>
      </c>
      <c r="I47" s="7">
        <v>33</v>
      </c>
      <c r="J47" s="7">
        <v>410</v>
      </c>
      <c r="K47" s="7">
        <f t="shared" si="0"/>
        <v>40590</v>
      </c>
      <c r="L47" s="7">
        <v>14</v>
      </c>
      <c r="M47" s="7">
        <f t="shared" si="1"/>
        <v>47</v>
      </c>
      <c r="N47" s="7">
        <f t="shared" si="2"/>
        <v>25</v>
      </c>
      <c r="O47" s="8">
        <f t="shared" si="3"/>
        <v>1.88</v>
      </c>
      <c r="P47" s="8">
        <f t="shared" si="4"/>
        <v>1.88</v>
      </c>
      <c r="Q47" s="8">
        <f t="shared" si="5"/>
        <v>2.3499999999999996</v>
      </c>
      <c r="R47" s="8">
        <f t="shared" si="6"/>
        <v>2.9380000000000002</v>
      </c>
      <c r="S47" s="8">
        <f t="shared" si="7"/>
        <v>3.1786666666666665</v>
      </c>
      <c r="T47" s="7">
        <f t="shared" si="8"/>
        <v>-55810</v>
      </c>
      <c r="U47" s="9">
        <f t="shared" si="9"/>
        <v>-2232.4</v>
      </c>
      <c r="V47" s="9">
        <f t="shared" si="10"/>
        <v>-2070.04</v>
      </c>
      <c r="W47" s="9">
        <f t="shared" si="11"/>
        <v>-2384.6</v>
      </c>
      <c r="X47" s="9">
        <f t="shared" si="12"/>
        <v>-2222.2399999999998</v>
      </c>
      <c r="Y47" s="9">
        <f t="shared" si="13"/>
        <v>-2327.0933333333332</v>
      </c>
      <c r="Z47" s="5"/>
      <c r="AA47" s="6">
        <v>450</v>
      </c>
      <c r="AB47" s="6">
        <v>1283</v>
      </c>
      <c r="AC47" s="6">
        <v>2</v>
      </c>
      <c r="AD47" s="6"/>
    </row>
    <row r="48" spans="2:30" x14ac:dyDescent="0.15">
      <c r="B48" s="6">
        <v>1283</v>
      </c>
      <c r="C48" s="7" t="s">
        <v>255</v>
      </c>
      <c r="D48" s="7">
        <v>81</v>
      </c>
      <c r="E48" s="15">
        <f>E47*4</f>
        <v>385600</v>
      </c>
      <c r="F48" s="7">
        <v>13</v>
      </c>
      <c r="G48" s="7">
        <v>6</v>
      </c>
      <c r="H48" s="7">
        <v>3</v>
      </c>
      <c r="I48" s="7">
        <v>45</v>
      </c>
      <c r="J48" s="7">
        <v>568</v>
      </c>
      <c r="K48" s="7">
        <f t="shared" si="0"/>
        <v>76680</v>
      </c>
      <c r="L48" s="7">
        <v>14</v>
      </c>
      <c r="M48" s="7">
        <f t="shared" si="1"/>
        <v>47</v>
      </c>
      <c r="N48" s="7">
        <f t="shared" si="2"/>
        <v>25</v>
      </c>
      <c r="O48" s="8">
        <f t="shared" si="3"/>
        <v>1.88</v>
      </c>
      <c r="P48" s="8">
        <f t="shared" si="4"/>
        <v>1.88</v>
      </c>
      <c r="Q48" s="8">
        <f t="shared" si="5"/>
        <v>2.3499999999999996</v>
      </c>
      <c r="R48" s="8">
        <f t="shared" si="6"/>
        <v>2.9380000000000002</v>
      </c>
      <c r="S48" s="8">
        <f t="shared" si="7"/>
        <v>3.1786666666666665</v>
      </c>
      <c r="T48" s="7">
        <f t="shared" si="8"/>
        <v>-308920</v>
      </c>
      <c r="U48" s="9">
        <f t="shared" si="9"/>
        <v>-12356.8</v>
      </c>
      <c r="V48" s="9">
        <f t="shared" si="10"/>
        <v>-12050.08</v>
      </c>
      <c r="W48" s="9">
        <f t="shared" si="11"/>
        <v>-14679.2</v>
      </c>
      <c r="X48" s="9">
        <f t="shared" si="12"/>
        <v>-14372.479999999998</v>
      </c>
      <c r="Y48" s="9">
        <f t="shared" si="13"/>
        <v>-15248.853333333333</v>
      </c>
      <c r="Z48" s="5"/>
      <c r="AA48" s="6">
        <v>630</v>
      </c>
      <c r="AB48" s="6">
        <v>1284</v>
      </c>
      <c r="AC48" s="6">
        <v>3</v>
      </c>
      <c r="AD48" s="6"/>
    </row>
    <row r="49" spans="2:30" x14ac:dyDescent="0.15">
      <c r="B49" s="6">
        <v>1284</v>
      </c>
      <c r="C49" s="7" t="s">
        <v>256</v>
      </c>
      <c r="D49" s="7">
        <v>81</v>
      </c>
      <c r="E49" s="15">
        <f>E48*4</f>
        <v>1542400</v>
      </c>
      <c r="F49" s="7">
        <v>13</v>
      </c>
      <c r="G49" s="7">
        <v>6</v>
      </c>
      <c r="H49" s="7">
        <v>3</v>
      </c>
      <c r="I49" s="7">
        <v>50</v>
      </c>
      <c r="J49" s="7">
        <v>584</v>
      </c>
      <c r="K49" s="7">
        <f t="shared" si="0"/>
        <v>87600</v>
      </c>
      <c r="L49" s="7">
        <v>15</v>
      </c>
      <c r="M49" s="7">
        <f t="shared" si="1"/>
        <v>50</v>
      </c>
      <c r="N49" s="7">
        <f t="shared" si="2"/>
        <v>25</v>
      </c>
      <c r="O49" s="8">
        <f t="shared" si="3"/>
        <v>2</v>
      </c>
      <c r="P49" s="8">
        <f t="shared" si="4"/>
        <v>2</v>
      </c>
      <c r="Q49" s="8">
        <f t="shared" si="5"/>
        <v>2.5</v>
      </c>
      <c r="R49" s="8">
        <f t="shared" si="6"/>
        <v>3.13</v>
      </c>
      <c r="S49" s="8">
        <f t="shared" si="7"/>
        <v>3.3866666666666667</v>
      </c>
      <c r="T49" s="7">
        <f t="shared" si="8"/>
        <v>-1454800</v>
      </c>
      <c r="U49" s="9">
        <f t="shared" si="9"/>
        <v>-58192</v>
      </c>
      <c r="V49" s="9">
        <f t="shared" si="10"/>
        <v>-57841.599999999999</v>
      </c>
      <c r="W49" s="9">
        <f t="shared" si="11"/>
        <v>-71864</v>
      </c>
      <c r="X49" s="9">
        <f t="shared" si="12"/>
        <v>-71513.599999999991</v>
      </c>
      <c r="Y49" s="9">
        <f t="shared" si="13"/>
        <v>-76187.733333333337</v>
      </c>
      <c r="Z49" s="5"/>
      <c r="AA49" s="6">
        <v>810</v>
      </c>
      <c r="AB49" s="6">
        <v>1285</v>
      </c>
      <c r="AC49" s="6">
        <v>4</v>
      </c>
      <c r="AD49" s="6"/>
    </row>
    <row r="50" spans="2:30" x14ac:dyDescent="0.15">
      <c r="B50" s="6">
        <v>1285</v>
      </c>
      <c r="C50" s="7" t="s">
        <v>257</v>
      </c>
      <c r="D50" s="7">
        <v>81</v>
      </c>
      <c r="E50" s="15">
        <f>E49*4</f>
        <v>6169600</v>
      </c>
      <c r="F50" s="7">
        <v>13</v>
      </c>
      <c r="G50" s="7">
        <v>6</v>
      </c>
      <c r="H50" s="7">
        <v>3</v>
      </c>
      <c r="I50" s="7">
        <v>51</v>
      </c>
      <c r="J50" s="7">
        <v>642</v>
      </c>
      <c r="K50" s="7">
        <f t="shared" si="0"/>
        <v>98226</v>
      </c>
      <c r="L50" s="7">
        <v>15</v>
      </c>
      <c r="M50" s="7">
        <f t="shared" si="1"/>
        <v>50</v>
      </c>
      <c r="N50" s="7">
        <f t="shared" si="2"/>
        <v>25</v>
      </c>
      <c r="O50" s="8">
        <f t="shared" si="3"/>
        <v>2</v>
      </c>
      <c r="P50" s="8">
        <f t="shared" si="4"/>
        <v>2</v>
      </c>
      <c r="Q50" s="8">
        <f t="shared" si="5"/>
        <v>2.5</v>
      </c>
      <c r="R50" s="8">
        <f t="shared" si="6"/>
        <v>3.13</v>
      </c>
      <c r="S50" s="8">
        <f t="shared" si="7"/>
        <v>3.3866666666666667</v>
      </c>
      <c r="T50" s="7">
        <f t="shared" si="8"/>
        <v>-6071374</v>
      </c>
      <c r="U50" s="9">
        <f t="shared" si="9"/>
        <v>-242854.96</v>
      </c>
      <c r="V50" s="9">
        <f t="shared" si="10"/>
        <v>-242462.05600000001</v>
      </c>
      <c r="W50" s="9">
        <f t="shared" si="11"/>
        <v>-302586.44</v>
      </c>
      <c r="X50" s="9">
        <f t="shared" si="12"/>
        <v>-302193.53599999996</v>
      </c>
      <c r="Y50" s="9">
        <f t="shared" si="13"/>
        <v>-322234.99733333336</v>
      </c>
      <c r="Z50" s="5"/>
      <c r="AA50" s="6">
        <v>990</v>
      </c>
      <c r="AB50" s="6">
        <v>0</v>
      </c>
      <c r="AC50" s="6">
        <v>5</v>
      </c>
      <c r="AD50" s="6"/>
    </row>
    <row r="51" spans="2:30" x14ac:dyDescent="0.15">
      <c r="B51" s="6">
        <v>1295</v>
      </c>
      <c r="C51" s="7" t="s">
        <v>258</v>
      </c>
      <c r="D51" s="7">
        <v>84</v>
      </c>
      <c r="E51" s="7">
        <v>6040</v>
      </c>
      <c r="F51" s="7">
        <v>13</v>
      </c>
      <c r="G51" s="7">
        <v>6</v>
      </c>
      <c r="H51" s="7">
        <v>3</v>
      </c>
      <c r="I51" s="7">
        <v>25</v>
      </c>
      <c r="J51" s="7">
        <v>388</v>
      </c>
      <c r="K51" s="7">
        <f t="shared" si="0"/>
        <v>29100</v>
      </c>
      <c r="L51" s="7">
        <v>11</v>
      </c>
      <c r="M51" s="7">
        <f t="shared" si="1"/>
        <v>38</v>
      </c>
      <c r="N51" s="7">
        <f t="shared" si="2"/>
        <v>25</v>
      </c>
      <c r="O51" s="8">
        <f t="shared" si="3"/>
        <v>1.52</v>
      </c>
      <c r="P51" s="8">
        <f t="shared" si="4"/>
        <v>1.52</v>
      </c>
      <c r="Q51" s="8">
        <f t="shared" si="5"/>
        <v>1.9</v>
      </c>
      <c r="R51" s="8">
        <f t="shared" si="6"/>
        <v>2.3620000000000001</v>
      </c>
      <c r="S51" s="8">
        <f t="shared" si="7"/>
        <v>2.5546666666666664</v>
      </c>
      <c r="T51" s="7">
        <f t="shared" si="8"/>
        <v>23060</v>
      </c>
      <c r="U51" s="9">
        <f t="shared" si="9"/>
        <v>922.4</v>
      </c>
      <c r="V51" s="9">
        <f t="shared" si="10"/>
        <v>1038.8000000000002</v>
      </c>
      <c r="W51" s="9">
        <f t="shared" si="11"/>
        <v>1444</v>
      </c>
      <c r="X51" s="9">
        <f t="shared" si="12"/>
        <v>1560.3999999999999</v>
      </c>
      <c r="Y51" s="9">
        <f t="shared" si="13"/>
        <v>1695.4666666666665</v>
      </c>
      <c r="Z51" s="5"/>
      <c r="AA51" s="6">
        <v>95</v>
      </c>
      <c r="AB51" s="6">
        <v>1264</v>
      </c>
      <c r="AC51" s="6">
        <v>0</v>
      </c>
      <c r="AD51" s="6"/>
    </row>
    <row r="52" spans="2:30" x14ac:dyDescent="0.15">
      <c r="B52" s="6">
        <v>1264</v>
      </c>
      <c r="C52" s="7" t="s">
        <v>259</v>
      </c>
      <c r="D52" s="7">
        <v>84</v>
      </c>
      <c r="E52" s="15">
        <f>E51*4</f>
        <v>24160</v>
      </c>
      <c r="F52" s="7">
        <v>13</v>
      </c>
      <c r="G52" s="7">
        <v>6</v>
      </c>
      <c r="H52" s="7">
        <v>3</v>
      </c>
      <c r="I52" s="7">
        <v>28</v>
      </c>
      <c r="J52" s="7">
        <v>408</v>
      </c>
      <c r="K52" s="7">
        <f t="shared" si="0"/>
        <v>34272</v>
      </c>
      <c r="L52" s="7">
        <v>12</v>
      </c>
      <c r="M52" s="7">
        <f t="shared" si="1"/>
        <v>41</v>
      </c>
      <c r="N52" s="7">
        <f t="shared" si="2"/>
        <v>25</v>
      </c>
      <c r="O52" s="8">
        <f t="shared" si="3"/>
        <v>1.64</v>
      </c>
      <c r="P52" s="8">
        <f t="shared" si="4"/>
        <v>1.64</v>
      </c>
      <c r="Q52" s="8">
        <f t="shared" si="5"/>
        <v>2.0499999999999998</v>
      </c>
      <c r="R52" s="8">
        <f t="shared" si="6"/>
        <v>2.5540000000000003</v>
      </c>
      <c r="S52" s="8">
        <f t="shared" si="7"/>
        <v>2.762666666666667</v>
      </c>
      <c r="T52" s="7">
        <f t="shared" si="8"/>
        <v>10112</v>
      </c>
      <c r="U52" s="9">
        <f t="shared" si="9"/>
        <v>404.48</v>
      </c>
      <c r="V52" s="9">
        <f t="shared" si="10"/>
        <v>541.56800000000021</v>
      </c>
      <c r="W52" s="9">
        <f t="shared" si="11"/>
        <v>848.32</v>
      </c>
      <c r="X52" s="9">
        <f t="shared" si="12"/>
        <v>985.40800000000013</v>
      </c>
      <c r="Y52" s="9">
        <f t="shared" si="13"/>
        <v>1087.6586666666665</v>
      </c>
      <c r="Z52" s="5"/>
      <c r="AA52" s="6">
        <v>285</v>
      </c>
      <c r="AB52" s="6">
        <v>1265</v>
      </c>
      <c r="AC52" s="6">
        <v>1</v>
      </c>
      <c r="AD52" s="6"/>
    </row>
    <row r="53" spans="2:30" x14ac:dyDescent="0.15">
      <c r="B53" s="6">
        <v>1265</v>
      </c>
      <c r="C53" s="7" t="s">
        <v>260</v>
      </c>
      <c r="D53" s="7">
        <v>84</v>
      </c>
      <c r="E53" s="15">
        <f>E52*4</f>
        <v>96640</v>
      </c>
      <c r="F53" s="7">
        <v>13</v>
      </c>
      <c r="G53" s="7">
        <v>6</v>
      </c>
      <c r="H53" s="7">
        <v>3</v>
      </c>
      <c r="I53" s="7">
        <v>33</v>
      </c>
      <c r="J53" s="7">
        <v>412</v>
      </c>
      <c r="K53" s="7">
        <f t="shared" si="0"/>
        <v>40788</v>
      </c>
      <c r="L53" s="7">
        <v>14</v>
      </c>
      <c r="M53" s="7">
        <f t="shared" si="1"/>
        <v>47</v>
      </c>
      <c r="N53" s="7">
        <f t="shared" si="2"/>
        <v>25</v>
      </c>
      <c r="O53" s="8">
        <f t="shared" si="3"/>
        <v>1.88</v>
      </c>
      <c r="P53" s="8">
        <f t="shared" si="4"/>
        <v>1.88</v>
      </c>
      <c r="Q53" s="8">
        <f t="shared" si="5"/>
        <v>2.3499999999999996</v>
      </c>
      <c r="R53" s="8">
        <f t="shared" si="6"/>
        <v>2.9380000000000002</v>
      </c>
      <c r="S53" s="8">
        <f t="shared" si="7"/>
        <v>3.1786666666666665</v>
      </c>
      <c r="T53" s="7">
        <f t="shared" si="8"/>
        <v>-55852</v>
      </c>
      <c r="U53" s="9">
        <f t="shared" si="9"/>
        <v>-2234.08</v>
      </c>
      <c r="V53" s="9">
        <f t="shared" si="10"/>
        <v>-2070.9279999999999</v>
      </c>
      <c r="W53" s="9">
        <f t="shared" si="11"/>
        <v>-2384.7200000000003</v>
      </c>
      <c r="X53" s="9">
        <f t="shared" si="12"/>
        <v>-2221.5680000000002</v>
      </c>
      <c r="Y53" s="9">
        <f t="shared" si="13"/>
        <v>-2326.1653333333334</v>
      </c>
      <c r="Z53" s="5"/>
      <c r="AA53" s="6">
        <v>475</v>
      </c>
      <c r="AB53" s="6">
        <v>1266</v>
      </c>
      <c r="AC53" s="6">
        <v>2</v>
      </c>
      <c r="AD53" s="6"/>
    </row>
    <row r="54" spans="2:30" x14ac:dyDescent="0.15">
      <c r="B54" s="6">
        <v>1266</v>
      </c>
      <c r="C54" s="7" t="s">
        <v>261</v>
      </c>
      <c r="D54" s="7">
        <v>84</v>
      </c>
      <c r="E54" s="15">
        <f>E53*4</f>
        <v>386560</v>
      </c>
      <c r="F54" s="7">
        <v>13</v>
      </c>
      <c r="G54" s="7">
        <v>6</v>
      </c>
      <c r="H54" s="7">
        <v>3</v>
      </c>
      <c r="I54" s="7">
        <v>45</v>
      </c>
      <c r="J54" s="7">
        <v>570</v>
      </c>
      <c r="K54" s="7">
        <f t="shared" si="0"/>
        <v>76950</v>
      </c>
      <c r="L54" s="7">
        <v>14</v>
      </c>
      <c r="M54" s="7">
        <f t="shared" si="1"/>
        <v>47</v>
      </c>
      <c r="N54" s="7">
        <f t="shared" si="2"/>
        <v>25</v>
      </c>
      <c r="O54" s="8">
        <f t="shared" si="3"/>
        <v>1.88</v>
      </c>
      <c r="P54" s="8">
        <f t="shared" si="4"/>
        <v>1.88</v>
      </c>
      <c r="Q54" s="8">
        <f t="shared" si="5"/>
        <v>2.3499999999999996</v>
      </c>
      <c r="R54" s="8">
        <f t="shared" si="6"/>
        <v>2.9380000000000002</v>
      </c>
      <c r="S54" s="8">
        <f t="shared" si="7"/>
        <v>3.1786666666666665</v>
      </c>
      <c r="T54" s="7">
        <f t="shared" si="8"/>
        <v>-309610</v>
      </c>
      <c r="U54" s="9">
        <f t="shared" si="9"/>
        <v>-12384.4</v>
      </c>
      <c r="V54" s="9">
        <f t="shared" si="10"/>
        <v>-12076.6</v>
      </c>
      <c r="W54" s="9">
        <f t="shared" si="11"/>
        <v>-14711</v>
      </c>
      <c r="X54" s="9">
        <f t="shared" si="12"/>
        <v>-14403.199999999999</v>
      </c>
      <c r="Y54" s="9">
        <f t="shared" si="13"/>
        <v>-15281.333333333334</v>
      </c>
      <c r="Z54" s="5"/>
      <c r="AA54" s="6">
        <v>665</v>
      </c>
      <c r="AB54" s="6">
        <v>1267</v>
      </c>
      <c r="AC54" s="6">
        <v>3</v>
      </c>
      <c r="AD54" s="6"/>
    </row>
    <row r="55" spans="2:30" x14ac:dyDescent="0.15">
      <c r="B55" s="6">
        <v>1267</v>
      </c>
      <c r="C55" s="7" t="s">
        <v>262</v>
      </c>
      <c r="D55" s="7">
        <v>84</v>
      </c>
      <c r="E55" s="15">
        <f>E54*4</f>
        <v>1546240</v>
      </c>
      <c r="F55" s="7">
        <v>13</v>
      </c>
      <c r="G55" s="7">
        <v>6</v>
      </c>
      <c r="H55" s="7">
        <v>3</v>
      </c>
      <c r="I55" s="7">
        <v>50</v>
      </c>
      <c r="J55" s="7">
        <v>586</v>
      </c>
      <c r="K55" s="7">
        <f t="shared" si="0"/>
        <v>87900</v>
      </c>
      <c r="L55" s="7">
        <v>15</v>
      </c>
      <c r="M55" s="7">
        <f t="shared" si="1"/>
        <v>50</v>
      </c>
      <c r="N55" s="7">
        <f t="shared" si="2"/>
        <v>25</v>
      </c>
      <c r="O55" s="8">
        <f t="shared" si="3"/>
        <v>2</v>
      </c>
      <c r="P55" s="8">
        <f t="shared" si="4"/>
        <v>2</v>
      </c>
      <c r="Q55" s="8">
        <f t="shared" si="5"/>
        <v>2.5</v>
      </c>
      <c r="R55" s="8">
        <f t="shared" si="6"/>
        <v>3.13</v>
      </c>
      <c r="S55" s="8">
        <f t="shared" si="7"/>
        <v>3.3866666666666667</v>
      </c>
      <c r="T55" s="7">
        <f t="shared" si="8"/>
        <v>-1458340</v>
      </c>
      <c r="U55" s="9">
        <f t="shared" si="9"/>
        <v>-58333.599999999999</v>
      </c>
      <c r="V55" s="9">
        <f t="shared" si="10"/>
        <v>-57982</v>
      </c>
      <c r="W55" s="9">
        <f t="shared" si="11"/>
        <v>-72038</v>
      </c>
      <c r="X55" s="9">
        <f t="shared" si="12"/>
        <v>-71686.400000000009</v>
      </c>
      <c r="Y55" s="9">
        <f t="shared" si="13"/>
        <v>-76371.733333333337</v>
      </c>
      <c r="Z55" s="5"/>
      <c r="AA55" s="6">
        <v>855</v>
      </c>
      <c r="AB55" s="6">
        <v>1268</v>
      </c>
      <c r="AC55" s="6">
        <v>4</v>
      </c>
      <c r="AD55" s="6"/>
    </row>
    <row r="56" spans="2:30" x14ac:dyDescent="0.15">
      <c r="B56" s="6">
        <v>1268</v>
      </c>
      <c r="C56" s="7" t="s">
        <v>263</v>
      </c>
      <c r="D56" s="7">
        <v>84</v>
      </c>
      <c r="E56" s="15">
        <f>E55*4</f>
        <v>6184960</v>
      </c>
      <c r="F56" s="7">
        <v>13</v>
      </c>
      <c r="G56" s="7">
        <v>6</v>
      </c>
      <c r="H56" s="7">
        <v>3</v>
      </c>
      <c r="I56" s="7">
        <v>51</v>
      </c>
      <c r="J56" s="7">
        <v>644</v>
      </c>
      <c r="K56" s="7">
        <f t="shared" si="0"/>
        <v>98532</v>
      </c>
      <c r="L56" s="7">
        <v>15</v>
      </c>
      <c r="M56" s="7">
        <f t="shared" si="1"/>
        <v>50</v>
      </c>
      <c r="N56" s="7">
        <f t="shared" si="2"/>
        <v>25</v>
      </c>
      <c r="O56" s="8">
        <f t="shared" si="3"/>
        <v>2</v>
      </c>
      <c r="P56" s="8">
        <f t="shared" si="4"/>
        <v>2</v>
      </c>
      <c r="Q56" s="8">
        <f t="shared" si="5"/>
        <v>2.5</v>
      </c>
      <c r="R56" s="8">
        <f t="shared" si="6"/>
        <v>3.13</v>
      </c>
      <c r="S56" s="8">
        <f t="shared" si="7"/>
        <v>3.3866666666666667</v>
      </c>
      <c r="T56" s="7">
        <f t="shared" si="8"/>
        <v>-6086428</v>
      </c>
      <c r="U56" s="9">
        <f t="shared" si="9"/>
        <v>-243457.12</v>
      </c>
      <c r="V56" s="9">
        <f t="shared" si="10"/>
        <v>-243062.992</v>
      </c>
      <c r="W56" s="9">
        <f t="shared" si="11"/>
        <v>-303336.07999999996</v>
      </c>
      <c r="X56" s="9">
        <f t="shared" si="12"/>
        <v>-302941.95200000005</v>
      </c>
      <c r="Y56" s="9">
        <f t="shared" si="13"/>
        <v>-323032.98133333336</v>
      </c>
      <c r="Z56" s="5"/>
      <c r="AA56" s="6">
        <v>1045</v>
      </c>
      <c r="AB56" s="6">
        <v>0</v>
      </c>
      <c r="AC56" s="6">
        <v>5</v>
      </c>
      <c r="AD56" s="6"/>
    </row>
    <row r="57" spans="2:30" x14ac:dyDescent="0.15">
      <c r="V57" s="3"/>
      <c r="W57" s="3"/>
      <c r="X57" s="3"/>
      <c r="Y57" s="3"/>
    </row>
    <row r="58" spans="2:30" x14ac:dyDescent="0.15">
      <c r="V58" s="3"/>
      <c r="W58" s="3"/>
      <c r="X58" s="3"/>
      <c r="Y58" s="3"/>
    </row>
    <row r="59" spans="2:30" ht="18" customHeight="1" x14ac:dyDescent="0.15">
      <c r="B59" s="1" t="s">
        <v>264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2:30" ht="67.5" x14ac:dyDescent="0.15">
      <c r="B60" s="4" t="s">
        <v>1</v>
      </c>
      <c r="C60" s="4" t="s">
        <v>2</v>
      </c>
      <c r="D60" s="4" t="s">
        <v>3</v>
      </c>
      <c r="E60" s="4" t="s">
        <v>4</v>
      </c>
      <c r="F60" s="4" t="s">
        <v>5</v>
      </c>
      <c r="G60" s="4" t="s">
        <v>6</v>
      </c>
      <c r="H60" s="4" t="s">
        <v>7</v>
      </c>
      <c r="I60" s="4" t="s">
        <v>8</v>
      </c>
      <c r="J60" s="4" t="s">
        <v>9</v>
      </c>
      <c r="K60" s="4" t="s">
        <v>10</v>
      </c>
      <c r="L60" s="4" t="s">
        <v>11</v>
      </c>
      <c r="M60" s="4" t="s">
        <v>12</v>
      </c>
      <c r="N60" s="4" t="s">
        <v>13</v>
      </c>
      <c r="O60" s="4" t="s">
        <v>14</v>
      </c>
      <c r="P60" s="4" t="s">
        <v>15</v>
      </c>
      <c r="Q60" s="4" t="s">
        <v>16</v>
      </c>
      <c r="R60" s="4" t="s">
        <v>17</v>
      </c>
      <c r="S60" s="4" t="s">
        <v>18</v>
      </c>
      <c r="T60" s="4" t="s">
        <v>19</v>
      </c>
      <c r="U60" s="4" t="s">
        <v>20</v>
      </c>
      <c r="V60" s="4" t="s">
        <v>21</v>
      </c>
      <c r="W60" s="4" t="s">
        <v>22</v>
      </c>
      <c r="X60" s="4" t="s">
        <v>23</v>
      </c>
      <c r="Y60" s="4" t="s">
        <v>24</v>
      </c>
      <c r="Z60" s="4" t="s">
        <v>25</v>
      </c>
      <c r="AA60" s="4" t="s">
        <v>26</v>
      </c>
      <c r="AB60" s="4" t="s">
        <v>27</v>
      </c>
      <c r="AC60" s="4" t="s">
        <v>28</v>
      </c>
      <c r="AD60" s="5" t="s">
        <v>29</v>
      </c>
    </row>
    <row r="61" spans="2:30" x14ac:dyDescent="0.15">
      <c r="B61" s="6">
        <v>1354</v>
      </c>
      <c r="C61" s="7" t="s">
        <v>265</v>
      </c>
      <c r="D61" s="7">
        <v>90</v>
      </c>
      <c r="E61" s="7">
        <v>23</v>
      </c>
      <c r="F61" s="7">
        <v>24</v>
      </c>
      <c r="G61" s="7">
        <v>0</v>
      </c>
      <c r="H61" s="7">
        <v>1</v>
      </c>
      <c r="I61" s="7">
        <v>30</v>
      </c>
      <c r="J61" s="7">
        <v>1</v>
      </c>
      <c r="K61" s="7">
        <f t="shared" ref="K61:K102" si="14">H61*I61*J61</f>
        <v>30</v>
      </c>
      <c r="L61" s="7">
        <v>11</v>
      </c>
      <c r="M61" s="7">
        <f t="shared" ref="M61:M102" si="15">H61*L61+5</f>
        <v>16</v>
      </c>
      <c r="N61" s="7">
        <f t="shared" ref="N61:N102" si="16">F61+(H61-1)*G61</f>
        <v>24</v>
      </c>
      <c r="O61" s="8">
        <f t="shared" ref="O61:O102" si="17">M61/N61</f>
        <v>0.66666666666666663</v>
      </c>
      <c r="P61" s="8">
        <f t="shared" ref="P61:P102" si="18">O61</f>
        <v>0.66666666666666663</v>
      </c>
      <c r="Q61" s="8">
        <f t="shared" ref="Q61:Q102" si="19">P61*1.25</f>
        <v>0.83333333333333326</v>
      </c>
      <c r="R61" s="8">
        <f t="shared" ref="R61:R102" si="20">((M61-5)*1.28+5)/N61*1.25</f>
        <v>0.99374999999999991</v>
      </c>
      <c r="S61" s="8">
        <f t="shared" ref="S61:S102" si="21">((M61-5)*1.3+5)/N61*100/75</f>
        <v>1.0722222222222222</v>
      </c>
      <c r="T61" s="7">
        <f t="shared" ref="T61:T102" si="22">K61-E61</f>
        <v>7</v>
      </c>
      <c r="U61" s="9">
        <f t="shared" ref="U61:U102" si="23">T61/N61</f>
        <v>0.29166666666666669</v>
      </c>
      <c r="V61" s="9">
        <f t="shared" ref="V61:V102" si="24">(K61*1.1-E61)/N61</f>
        <v>0.41666666666666669</v>
      </c>
      <c r="W61" s="9">
        <f t="shared" ref="W61:W102" si="25">(K61*1.2-E61)/N61*1.25</f>
        <v>0.67708333333333326</v>
      </c>
      <c r="X61" s="9">
        <f t="shared" ref="X61:X102" si="26">(K61*1.28-E61)/N61*1.25</f>
        <v>0.80208333333333326</v>
      </c>
      <c r="Y61" s="9">
        <f t="shared" ref="Y61:Y102" si="27">(K61*1.3-E61)/N61*100/75</f>
        <v>0.88888888888888873</v>
      </c>
      <c r="Z61" s="5"/>
      <c r="AA61" s="6">
        <v>100</v>
      </c>
      <c r="AB61" s="6">
        <v>1355</v>
      </c>
      <c r="AC61" s="6">
        <v>0</v>
      </c>
      <c r="AD61" s="6"/>
    </row>
    <row r="62" spans="2:30" x14ac:dyDescent="0.15">
      <c r="B62" s="6">
        <v>1355</v>
      </c>
      <c r="C62" s="7" t="s">
        <v>266</v>
      </c>
      <c r="D62" s="7">
        <v>90</v>
      </c>
      <c r="E62" s="15">
        <f>E61*4</f>
        <v>92</v>
      </c>
      <c r="F62" s="7">
        <v>24</v>
      </c>
      <c r="G62" s="7">
        <v>0</v>
      </c>
      <c r="H62" s="7">
        <v>1</v>
      </c>
      <c r="I62" s="7">
        <v>36</v>
      </c>
      <c r="J62" s="7">
        <v>2</v>
      </c>
      <c r="K62" s="7">
        <f t="shared" si="14"/>
        <v>72</v>
      </c>
      <c r="L62" s="7">
        <v>12</v>
      </c>
      <c r="M62" s="7">
        <f t="shared" si="15"/>
        <v>17</v>
      </c>
      <c r="N62" s="7">
        <f t="shared" si="16"/>
        <v>24</v>
      </c>
      <c r="O62" s="8">
        <f t="shared" si="17"/>
        <v>0.70833333333333337</v>
      </c>
      <c r="P62" s="8">
        <f t="shared" si="18"/>
        <v>0.70833333333333337</v>
      </c>
      <c r="Q62" s="8">
        <f t="shared" si="19"/>
        <v>0.88541666666666674</v>
      </c>
      <c r="R62" s="8">
        <f t="shared" si="20"/>
        <v>1.0604166666666666</v>
      </c>
      <c r="S62" s="8">
        <f t="shared" si="21"/>
        <v>1.1444444444444446</v>
      </c>
      <c r="T62" s="7">
        <f t="shared" si="22"/>
        <v>-20</v>
      </c>
      <c r="U62" s="9">
        <f t="shared" si="23"/>
        <v>-0.83333333333333337</v>
      </c>
      <c r="V62" s="9">
        <f t="shared" si="24"/>
        <v>-0.53333333333333321</v>
      </c>
      <c r="W62" s="9">
        <f t="shared" si="25"/>
        <v>-0.29166666666666713</v>
      </c>
      <c r="X62" s="9">
        <f t="shared" si="26"/>
        <v>8.3333333333331563E-3</v>
      </c>
      <c r="Y62" s="9">
        <f t="shared" si="27"/>
        <v>8.8888888888889364E-2</v>
      </c>
      <c r="Z62" s="5"/>
      <c r="AA62" s="6">
        <v>300</v>
      </c>
      <c r="AB62" s="6">
        <v>1356</v>
      </c>
      <c r="AC62" s="6">
        <v>1</v>
      </c>
      <c r="AD62" s="6"/>
    </row>
    <row r="63" spans="2:30" x14ac:dyDescent="0.15">
      <c r="B63" s="6">
        <v>1356</v>
      </c>
      <c r="C63" s="7" t="s">
        <v>267</v>
      </c>
      <c r="D63" s="7">
        <v>90</v>
      </c>
      <c r="E63" s="15">
        <f>E62*4</f>
        <v>368</v>
      </c>
      <c r="F63" s="7">
        <v>24</v>
      </c>
      <c r="G63" s="7">
        <v>0</v>
      </c>
      <c r="H63" s="7">
        <v>1</v>
      </c>
      <c r="I63" s="7">
        <v>42</v>
      </c>
      <c r="J63" s="7">
        <v>3</v>
      </c>
      <c r="K63" s="7">
        <f t="shared" si="14"/>
        <v>126</v>
      </c>
      <c r="L63" s="7">
        <v>12</v>
      </c>
      <c r="M63" s="7">
        <f t="shared" si="15"/>
        <v>17</v>
      </c>
      <c r="N63" s="7">
        <f t="shared" si="16"/>
        <v>24</v>
      </c>
      <c r="O63" s="8">
        <f t="shared" si="17"/>
        <v>0.70833333333333337</v>
      </c>
      <c r="P63" s="8">
        <f t="shared" si="18"/>
        <v>0.70833333333333337</v>
      </c>
      <c r="Q63" s="8">
        <f t="shared" si="19"/>
        <v>0.88541666666666674</v>
      </c>
      <c r="R63" s="8">
        <f t="shared" si="20"/>
        <v>1.0604166666666666</v>
      </c>
      <c r="S63" s="8">
        <f t="shared" si="21"/>
        <v>1.1444444444444446</v>
      </c>
      <c r="T63" s="7">
        <f t="shared" si="22"/>
        <v>-242</v>
      </c>
      <c r="U63" s="9">
        <f t="shared" si="23"/>
        <v>-10.083333333333334</v>
      </c>
      <c r="V63" s="9">
        <f t="shared" si="24"/>
        <v>-9.5583333333333318</v>
      </c>
      <c r="W63" s="9">
        <f t="shared" si="25"/>
        <v>-11.291666666666666</v>
      </c>
      <c r="X63" s="9">
        <f t="shared" si="26"/>
        <v>-10.766666666666666</v>
      </c>
      <c r="Y63" s="9">
        <f t="shared" si="27"/>
        <v>-11.344444444444443</v>
      </c>
      <c r="Z63" s="5"/>
      <c r="AA63" s="6">
        <v>500</v>
      </c>
      <c r="AB63" s="6">
        <v>1357</v>
      </c>
      <c r="AC63" s="6">
        <v>2</v>
      </c>
      <c r="AD63" s="6"/>
    </row>
    <row r="64" spans="2:30" x14ac:dyDescent="0.15">
      <c r="B64" s="6">
        <v>1357</v>
      </c>
      <c r="C64" s="7" t="s">
        <v>268</v>
      </c>
      <c r="D64" s="7">
        <v>90</v>
      </c>
      <c r="E64" s="15">
        <f>E63*4</f>
        <v>1472</v>
      </c>
      <c r="F64" s="7">
        <v>24</v>
      </c>
      <c r="G64" s="7">
        <v>0</v>
      </c>
      <c r="H64" s="7">
        <v>1</v>
      </c>
      <c r="I64" s="7">
        <v>39</v>
      </c>
      <c r="J64" s="7">
        <v>4</v>
      </c>
      <c r="K64" s="7">
        <f t="shared" si="14"/>
        <v>156</v>
      </c>
      <c r="L64" s="7">
        <v>14</v>
      </c>
      <c r="M64" s="7">
        <f t="shared" si="15"/>
        <v>19</v>
      </c>
      <c r="N64" s="7">
        <f t="shared" si="16"/>
        <v>24</v>
      </c>
      <c r="O64" s="8">
        <f t="shared" si="17"/>
        <v>0.79166666666666663</v>
      </c>
      <c r="P64" s="8">
        <f t="shared" si="18"/>
        <v>0.79166666666666663</v>
      </c>
      <c r="Q64" s="8">
        <f t="shared" si="19"/>
        <v>0.98958333333333326</v>
      </c>
      <c r="R64" s="8">
        <f t="shared" si="20"/>
        <v>1.1937500000000001</v>
      </c>
      <c r="S64" s="8">
        <f t="shared" si="21"/>
        <v>1.288888888888889</v>
      </c>
      <c r="T64" s="7">
        <f t="shared" si="22"/>
        <v>-1316</v>
      </c>
      <c r="U64" s="9">
        <f t="shared" si="23"/>
        <v>-54.833333333333336</v>
      </c>
      <c r="V64" s="9">
        <f t="shared" si="24"/>
        <v>-54.183333333333337</v>
      </c>
      <c r="W64" s="9">
        <f t="shared" si="25"/>
        <v>-66.916666666666657</v>
      </c>
      <c r="X64" s="9">
        <f t="shared" si="26"/>
        <v>-66.266666666666666</v>
      </c>
      <c r="Y64" s="9">
        <f t="shared" si="27"/>
        <v>-70.511111111111106</v>
      </c>
      <c r="Z64" s="5"/>
      <c r="AA64" s="6">
        <v>700</v>
      </c>
      <c r="AB64" s="6">
        <v>1358</v>
      </c>
      <c r="AC64" s="6">
        <v>3</v>
      </c>
      <c r="AD64" s="6"/>
    </row>
    <row r="65" spans="2:30" x14ac:dyDescent="0.15">
      <c r="B65" s="6">
        <v>1358</v>
      </c>
      <c r="C65" s="7" t="s">
        <v>269</v>
      </c>
      <c r="D65" s="7">
        <v>90</v>
      </c>
      <c r="E65" s="15">
        <f>E64*4</f>
        <v>5888</v>
      </c>
      <c r="F65" s="7">
        <v>24</v>
      </c>
      <c r="G65" s="7">
        <v>0</v>
      </c>
      <c r="H65" s="7">
        <v>1</v>
      </c>
      <c r="I65" s="7">
        <v>54</v>
      </c>
      <c r="J65" s="7">
        <v>5</v>
      </c>
      <c r="K65" s="7">
        <f t="shared" si="14"/>
        <v>270</v>
      </c>
      <c r="L65" s="7">
        <v>15</v>
      </c>
      <c r="M65" s="7">
        <f t="shared" si="15"/>
        <v>20</v>
      </c>
      <c r="N65" s="7">
        <f t="shared" si="16"/>
        <v>24</v>
      </c>
      <c r="O65" s="8">
        <f t="shared" si="17"/>
        <v>0.83333333333333337</v>
      </c>
      <c r="P65" s="8">
        <f t="shared" si="18"/>
        <v>0.83333333333333337</v>
      </c>
      <c r="Q65" s="8">
        <f t="shared" si="19"/>
        <v>1.0416666666666667</v>
      </c>
      <c r="R65" s="8">
        <f t="shared" si="20"/>
        <v>1.2604166666666665</v>
      </c>
      <c r="S65" s="8">
        <f t="shared" si="21"/>
        <v>1.3611111111111109</v>
      </c>
      <c r="T65" s="7">
        <f t="shared" si="22"/>
        <v>-5618</v>
      </c>
      <c r="U65" s="9">
        <f t="shared" si="23"/>
        <v>-234.08333333333334</v>
      </c>
      <c r="V65" s="9">
        <f t="shared" si="24"/>
        <v>-232.95833333333334</v>
      </c>
      <c r="W65" s="9">
        <f t="shared" si="25"/>
        <v>-289.79166666666669</v>
      </c>
      <c r="X65" s="9">
        <f t="shared" si="26"/>
        <v>-288.66666666666663</v>
      </c>
      <c r="Y65" s="9">
        <f t="shared" si="27"/>
        <v>-307.61111111111114</v>
      </c>
      <c r="Z65" s="5"/>
      <c r="AA65" s="6">
        <v>900</v>
      </c>
      <c r="AB65" s="6">
        <v>1359</v>
      </c>
      <c r="AC65" s="6">
        <v>4</v>
      </c>
      <c r="AD65" s="6"/>
    </row>
    <row r="66" spans="2:30" x14ac:dyDescent="0.15">
      <c r="B66" s="6">
        <v>1359</v>
      </c>
      <c r="C66" s="7" t="s">
        <v>270</v>
      </c>
      <c r="D66" s="7">
        <v>90</v>
      </c>
      <c r="E66" s="15">
        <f>E65*4</f>
        <v>23552</v>
      </c>
      <c r="F66" s="7">
        <v>24</v>
      </c>
      <c r="G66" s="7">
        <v>0</v>
      </c>
      <c r="H66" s="7">
        <v>1</v>
      </c>
      <c r="I66" s="7">
        <v>60</v>
      </c>
      <c r="J66" s="7">
        <v>6</v>
      </c>
      <c r="K66" s="7">
        <f t="shared" si="14"/>
        <v>360</v>
      </c>
      <c r="L66" s="7">
        <v>15</v>
      </c>
      <c r="M66" s="7">
        <f t="shared" si="15"/>
        <v>20</v>
      </c>
      <c r="N66" s="7">
        <f t="shared" si="16"/>
        <v>24</v>
      </c>
      <c r="O66" s="8">
        <f t="shared" si="17"/>
        <v>0.83333333333333337</v>
      </c>
      <c r="P66" s="8">
        <f t="shared" si="18"/>
        <v>0.83333333333333337</v>
      </c>
      <c r="Q66" s="8">
        <f t="shared" si="19"/>
        <v>1.0416666666666667</v>
      </c>
      <c r="R66" s="8">
        <f t="shared" si="20"/>
        <v>1.2604166666666665</v>
      </c>
      <c r="S66" s="8">
        <f t="shared" si="21"/>
        <v>1.3611111111111109</v>
      </c>
      <c r="T66" s="7">
        <f t="shared" si="22"/>
        <v>-23192</v>
      </c>
      <c r="U66" s="9">
        <f t="shared" si="23"/>
        <v>-966.33333333333337</v>
      </c>
      <c r="V66" s="9">
        <f t="shared" si="24"/>
        <v>-964.83333333333337</v>
      </c>
      <c r="W66" s="9">
        <f t="shared" si="25"/>
        <v>-1204.1666666666667</v>
      </c>
      <c r="X66" s="9">
        <f t="shared" si="26"/>
        <v>-1202.6666666666667</v>
      </c>
      <c r="Y66" s="9">
        <f t="shared" si="27"/>
        <v>-1282.4444444444446</v>
      </c>
      <c r="Z66" s="5"/>
      <c r="AA66" s="6">
        <v>1100</v>
      </c>
      <c r="AB66" s="6">
        <v>0</v>
      </c>
      <c r="AC66" s="6">
        <v>5</v>
      </c>
      <c r="AD66" s="6"/>
    </row>
    <row r="67" spans="2:30" x14ac:dyDescent="0.15">
      <c r="B67" s="6">
        <v>1366</v>
      </c>
      <c r="C67" s="7" t="s">
        <v>271</v>
      </c>
      <c r="D67" s="7">
        <v>95</v>
      </c>
      <c r="E67" s="7">
        <v>24</v>
      </c>
      <c r="F67" s="7">
        <v>24</v>
      </c>
      <c r="G67" s="7">
        <v>0</v>
      </c>
      <c r="H67" s="7">
        <v>1</v>
      </c>
      <c r="I67" s="7">
        <v>31</v>
      </c>
      <c r="J67" s="7">
        <v>1</v>
      </c>
      <c r="K67" s="7">
        <f t="shared" si="14"/>
        <v>31</v>
      </c>
      <c r="L67" s="7">
        <v>11</v>
      </c>
      <c r="M67" s="7">
        <f t="shared" si="15"/>
        <v>16</v>
      </c>
      <c r="N67" s="7">
        <f t="shared" si="16"/>
        <v>24</v>
      </c>
      <c r="O67" s="8">
        <f t="shared" si="17"/>
        <v>0.66666666666666663</v>
      </c>
      <c r="P67" s="8">
        <f t="shared" si="18"/>
        <v>0.66666666666666663</v>
      </c>
      <c r="Q67" s="8">
        <f t="shared" si="19"/>
        <v>0.83333333333333326</v>
      </c>
      <c r="R67" s="8">
        <f t="shared" si="20"/>
        <v>0.99374999999999991</v>
      </c>
      <c r="S67" s="8">
        <f t="shared" si="21"/>
        <v>1.0722222222222222</v>
      </c>
      <c r="T67" s="7">
        <f t="shared" si="22"/>
        <v>7</v>
      </c>
      <c r="U67" s="9">
        <f t="shared" si="23"/>
        <v>0.29166666666666669</v>
      </c>
      <c r="V67" s="9">
        <f t="shared" si="24"/>
        <v>0.42083333333333339</v>
      </c>
      <c r="W67" s="9">
        <f t="shared" si="25"/>
        <v>0.68749999999999978</v>
      </c>
      <c r="X67" s="9">
        <f t="shared" si="26"/>
        <v>0.81666666666666665</v>
      </c>
      <c r="Y67" s="9">
        <f t="shared" si="27"/>
        <v>0.90555555555555578</v>
      </c>
      <c r="Z67" s="5"/>
      <c r="AA67" s="6">
        <v>105</v>
      </c>
      <c r="AB67" s="6">
        <v>1367</v>
      </c>
      <c r="AC67" s="6">
        <v>0</v>
      </c>
      <c r="AD67" s="6"/>
    </row>
    <row r="68" spans="2:30" x14ac:dyDescent="0.15">
      <c r="B68" s="6">
        <v>1367</v>
      </c>
      <c r="C68" s="7" t="s">
        <v>272</v>
      </c>
      <c r="D68" s="7">
        <v>95</v>
      </c>
      <c r="E68" s="15">
        <f>E67*4</f>
        <v>96</v>
      </c>
      <c r="F68" s="7">
        <v>24</v>
      </c>
      <c r="G68" s="7">
        <v>0</v>
      </c>
      <c r="H68" s="7">
        <v>1</v>
      </c>
      <c r="I68" s="7">
        <v>37</v>
      </c>
      <c r="J68" s="7">
        <v>2</v>
      </c>
      <c r="K68" s="7">
        <f t="shared" si="14"/>
        <v>74</v>
      </c>
      <c r="L68" s="7">
        <v>12</v>
      </c>
      <c r="M68" s="7">
        <f t="shared" si="15"/>
        <v>17</v>
      </c>
      <c r="N68" s="7">
        <f t="shared" si="16"/>
        <v>24</v>
      </c>
      <c r="O68" s="8">
        <f t="shared" si="17"/>
        <v>0.70833333333333337</v>
      </c>
      <c r="P68" s="8">
        <f t="shared" si="18"/>
        <v>0.70833333333333337</v>
      </c>
      <c r="Q68" s="8">
        <f t="shared" si="19"/>
        <v>0.88541666666666674</v>
      </c>
      <c r="R68" s="8">
        <f t="shared" si="20"/>
        <v>1.0604166666666666</v>
      </c>
      <c r="S68" s="8">
        <f t="shared" si="21"/>
        <v>1.1444444444444446</v>
      </c>
      <c r="T68" s="7">
        <f t="shared" si="22"/>
        <v>-22</v>
      </c>
      <c r="U68" s="9">
        <f t="shared" si="23"/>
        <v>-0.91666666666666663</v>
      </c>
      <c r="V68" s="9">
        <f t="shared" si="24"/>
        <v>-0.60833333333333306</v>
      </c>
      <c r="W68" s="9">
        <f t="shared" si="25"/>
        <v>-0.37500000000000011</v>
      </c>
      <c r="X68" s="9">
        <f t="shared" si="26"/>
        <v>-6.6666666666666721E-2</v>
      </c>
      <c r="Y68" s="9">
        <f t="shared" si="27"/>
        <v>1.1111111111111268E-2</v>
      </c>
      <c r="Z68" s="5"/>
      <c r="AA68" s="6">
        <v>315</v>
      </c>
      <c r="AB68" s="6">
        <v>1368</v>
      </c>
      <c r="AC68" s="6">
        <v>1</v>
      </c>
      <c r="AD68" s="6"/>
    </row>
    <row r="69" spans="2:30" x14ac:dyDescent="0.15">
      <c r="B69" s="6">
        <v>1368</v>
      </c>
      <c r="C69" s="7" t="s">
        <v>273</v>
      </c>
      <c r="D69" s="7">
        <v>95</v>
      </c>
      <c r="E69" s="15">
        <f>E68*4</f>
        <v>384</v>
      </c>
      <c r="F69" s="7">
        <v>24</v>
      </c>
      <c r="G69" s="7">
        <v>0</v>
      </c>
      <c r="H69" s="7">
        <v>1</v>
      </c>
      <c r="I69" s="7">
        <v>43</v>
      </c>
      <c r="J69" s="7">
        <v>3</v>
      </c>
      <c r="K69" s="7">
        <f t="shared" si="14"/>
        <v>129</v>
      </c>
      <c r="L69" s="7">
        <v>14</v>
      </c>
      <c r="M69" s="7">
        <f t="shared" si="15"/>
        <v>19</v>
      </c>
      <c r="N69" s="7">
        <f t="shared" si="16"/>
        <v>24</v>
      </c>
      <c r="O69" s="8">
        <f t="shared" si="17"/>
        <v>0.79166666666666663</v>
      </c>
      <c r="P69" s="8">
        <f t="shared" si="18"/>
        <v>0.79166666666666663</v>
      </c>
      <c r="Q69" s="8">
        <f t="shared" si="19"/>
        <v>0.98958333333333326</v>
      </c>
      <c r="R69" s="8">
        <f t="shared" si="20"/>
        <v>1.1937500000000001</v>
      </c>
      <c r="S69" s="8">
        <f t="shared" si="21"/>
        <v>1.288888888888889</v>
      </c>
      <c r="T69" s="7">
        <f t="shared" si="22"/>
        <v>-255</v>
      </c>
      <c r="U69" s="9">
        <f t="shared" si="23"/>
        <v>-10.625</v>
      </c>
      <c r="V69" s="9">
        <f t="shared" si="24"/>
        <v>-10.0875</v>
      </c>
      <c r="W69" s="9">
        <f t="shared" si="25"/>
        <v>-11.9375</v>
      </c>
      <c r="X69" s="9">
        <f t="shared" si="26"/>
        <v>-11.399999999999999</v>
      </c>
      <c r="Y69" s="9">
        <f t="shared" si="27"/>
        <v>-12.016666666666666</v>
      </c>
      <c r="Z69" s="5"/>
      <c r="AA69" s="6">
        <v>525</v>
      </c>
      <c r="AB69" s="6">
        <v>1369</v>
      </c>
      <c r="AC69" s="6">
        <v>2</v>
      </c>
      <c r="AD69" s="6"/>
    </row>
    <row r="70" spans="2:30" x14ac:dyDescent="0.15">
      <c r="B70" s="6">
        <v>1369</v>
      </c>
      <c r="C70" s="7" t="s">
        <v>274</v>
      </c>
      <c r="D70" s="7">
        <v>95</v>
      </c>
      <c r="E70" s="15">
        <f>E69*4</f>
        <v>1536</v>
      </c>
      <c r="F70" s="7">
        <v>24</v>
      </c>
      <c r="G70" s="7">
        <v>0</v>
      </c>
      <c r="H70" s="7">
        <v>1</v>
      </c>
      <c r="I70" s="7">
        <v>50</v>
      </c>
      <c r="J70" s="7">
        <v>4</v>
      </c>
      <c r="K70" s="7">
        <f t="shared" si="14"/>
        <v>200</v>
      </c>
      <c r="L70" s="7">
        <v>14</v>
      </c>
      <c r="M70" s="7">
        <f t="shared" si="15"/>
        <v>19</v>
      </c>
      <c r="N70" s="7">
        <f t="shared" si="16"/>
        <v>24</v>
      </c>
      <c r="O70" s="8">
        <f t="shared" si="17"/>
        <v>0.79166666666666663</v>
      </c>
      <c r="P70" s="8">
        <f t="shared" si="18"/>
        <v>0.79166666666666663</v>
      </c>
      <c r="Q70" s="8">
        <f t="shared" si="19"/>
        <v>0.98958333333333326</v>
      </c>
      <c r="R70" s="8">
        <f t="shared" si="20"/>
        <v>1.1937500000000001</v>
      </c>
      <c r="S70" s="8">
        <f t="shared" si="21"/>
        <v>1.288888888888889</v>
      </c>
      <c r="T70" s="7">
        <f t="shared" si="22"/>
        <v>-1336</v>
      </c>
      <c r="U70" s="9">
        <f t="shared" si="23"/>
        <v>-55.666666666666664</v>
      </c>
      <c r="V70" s="9">
        <f t="shared" si="24"/>
        <v>-54.833333333333336</v>
      </c>
      <c r="W70" s="9">
        <f t="shared" si="25"/>
        <v>-67.5</v>
      </c>
      <c r="X70" s="9">
        <f t="shared" si="26"/>
        <v>-66.666666666666671</v>
      </c>
      <c r="Y70" s="9">
        <f t="shared" si="27"/>
        <v>-70.888888888888886</v>
      </c>
      <c r="Z70" s="5"/>
      <c r="AA70" s="6">
        <v>735</v>
      </c>
      <c r="AB70" s="6">
        <v>1370</v>
      </c>
      <c r="AC70" s="6">
        <v>3</v>
      </c>
      <c r="AD70" s="6"/>
    </row>
    <row r="71" spans="2:30" x14ac:dyDescent="0.15">
      <c r="B71" s="6">
        <v>1370</v>
      </c>
      <c r="C71" s="7" t="s">
        <v>275</v>
      </c>
      <c r="D71" s="7">
        <v>95</v>
      </c>
      <c r="E71" s="15">
        <f>E70*4</f>
        <v>6144</v>
      </c>
      <c r="F71" s="7">
        <v>24</v>
      </c>
      <c r="G71" s="7">
        <v>0</v>
      </c>
      <c r="H71" s="7">
        <v>1</v>
      </c>
      <c r="I71" s="7">
        <v>56</v>
      </c>
      <c r="J71" s="7">
        <v>5</v>
      </c>
      <c r="K71" s="7">
        <f t="shared" si="14"/>
        <v>280</v>
      </c>
      <c r="L71" s="7">
        <v>15</v>
      </c>
      <c r="M71" s="7">
        <f t="shared" si="15"/>
        <v>20</v>
      </c>
      <c r="N71" s="7">
        <f t="shared" si="16"/>
        <v>24</v>
      </c>
      <c r="O71" s="8">
        <f t="shared" si="17"/>
        <v>0.83333333333333337</v>
      </c>
      <c r="P71" s="8">
        <f t="shared" si="18"/>
        <v>0.83333333333333337</v>
      </c>
      <c r="Q71" s="8">
        <f t="shared" si="19"/>
        <v>1.0416666666666667</v>
      </c>
      <c r="R71" s="8">
        <f t="shared" si="20"/>
        <v>1.2604166666666665</v>
      </c>
      <c r="S71" s="8">
        <f t="shared" si="21"/>
        <v>1.3611111111111109</v>
      </c>
      <c r="T71" s="7">
        <f t="shared" si="22"/>
        <v>-5864</v>
      </c>
      <c r="U71" s="9">
        <f t="shared" si="23"/>
        <v>-244.33333333333334</v>
      </c>
      <c r="V71" s="9">
        <f t="shared" si="24"/>
        <v>-243.16666666666666</v>
      </c>
      <c r="W71" s="9">
        <f t="shared" si="25"/>
        <v>-302.5</v>
      </c>
      <c r="X71" s="9">
        <f t="shared" si="26"/>
        <v>-301.33333333333337</v>
      </c>
      <c r="Y71" s="9">
        <f t="shared" si="27"/>
        <v>-321.11111111111114</v>
      </c>
      <c r="Z71" s="5"/>
      <c r="AA71" s="6">
        <v>945</v>
      </c>
      <c r="AB71" s="6">
        <v>1371</v>
      </c>
      <c r="AC71" s="6">
        <v>4</v>
      </c>
      <c r="AD71" s="6"/>
    </row>
    <row r="72" spans="2:30" x14ac:dyDescent="0.15">
      <c r="B72" s="6">
        <v>1371</v>
      </c>
      <c r="C72" s="7" t="s">
        <v>276</v>
      </c>
      <c r="D72" s="7">
        <v>95</v>
      </c>
      <c r="E72" s="15">
        <f>E71*4</f>
        <v>24576</v>
      </c>
      <c r="F72" s="7">
        <v>24</v>
      </c>
      <c r="G72" s="7">
        <v>0</v>
      </c>
      <c r="H72" s="7">
        <v>1</v>
      </c>
      <c r="I72" s="7">
        <v>62</v>
      </c>
      <c r="J72" s="7">
        <v>6</v>
      </c>
      <c r="K72" s="7">
        <f t="shared" si="14"/>
        <v>372</v>
      </c>
      <c r="L72" s="7">
        <v>15</v>
      </c>
      <c r="M72" s="7">
        <f t="shared" si="15"/>
        <v>20</v>
      </c>
      <c r="N72" s="7">
        <f t="shared" si="16"/>
        <v>24</v>
      </c>
      <c r="O72" s="8">
        <f t="shared" si="17"/>
        <v>0.83333333333333337</v>
      </c>
      <c r="P72" s="8">
        <f t="shared" si="18"/>
        <v>0.83333333333333337</v>
      </c>
      <c r="Q72" s="8">
        <f t="shared" si="19"/>
        <v>1.0416666666666667</v>
      </c>
      <c r="R72" s="8">
        <f t="shared" si="20"/>
        <v>1.2604166666666665</v>
      </c>
      <c r="S72" s="8">
        <f t="shared" si="21"/>
        <v>1.3611111111111109</v>
      </c>
      <c r="T72" s="7">
        <f t="shared" si="22"/>
        <v>-24204</v>
      </c>
      <c r="U72" s="9">
        <f t="shared" si="23"/>
        <v>-1008.5</v>
      </c>
      <c r="V72" s="9">
        <f t="shared" si="24"/>
        <v>-1006.9499999999999</v>
      </c>
      <c r="W72" s="9">
        <f t="shared" si="25"/>
        <v>-1256.75</v>
      </c>
      <c r="X72" s="9">
        <f t="shared" si="26"/>
        <v>-1255.2</v>
      </c>
      <c r="Y72" s="9">
        <f t="shared" si="27"/>
        <v>-1338.4666666666667</v>
      </c>
      <c r="Z72" s="5"/>
      <c r="AA72" s="6">
        <v>1155</v>
      </c>
      <c r="AB72" s="6">
        <v>0</v>
      </c>
      <c r="AC72" s="6">
        <v>5</v>
      </c>
      <c r="AD72" s="6"/>
    </row>
    <row r="73" spans="2:30" x14ac:dyDescent="0.15">
      <c r="B73" s="6">
        <v>1314</v>
      </c>
      <c r="C73" s="7" t="s">
        <v>277</v>
      </c>
      <c r="D73" s="7">
        <v>100</v>
      </c>
      <c r="E73" s="7">
        <v>25</v>
      </c>
      <c r="F73" s="7">
        <v>24</v>
      </c>
      <c r="G73" s="7">
        <v>0</v>
      </c>
      <c r="H73" s="7">
        <v>1</v>
      </c>
      <c r="I73" s="7">
        <v>33</v>
      </c>
      <c r="J73" s="7">
        <v>1</v>
      </c>
      <c r="K73" s="7">
        <f t="shared" si="14"/>
        <v>33</v>
      </c>
      <c r="L73" s="7">
        <v>11</v>
      </c>
      <c r="M73" s="7">
        <f t="shared" si="15"/>
        <v>16</v>
      </c>
      <c r="N73" s="7">
        <f t="shared" si="16"/>
        <v>24</v>
      </c>
      <c r="O73" s="8">
        <f t="shared" si="17"/>
        <v>0.66666666666666663</v>
      </c>
      <c r="P73" s="8">
        <f t="shared" si="18"/>
        <v>0.66666666666666663</v>
      </c>
      <c r="Q73" s="8">
        <f t="shared" si="19"/>
        <v>0.83333333333333326</v>
      </c>
      <c r="R73" s="8">
        <f t="shared" si="20"/>
        <v>0.99374999999999991</v>
      </c>
      <c r="S73" s="8">
        <f t="shared" si="21"/>
        <v>1.0722222222222222</v>
      </c>
      <c r="T73" s="7">
        <f t="shared" si="22"/>
        <v>8</v>
      </c>
      <c r="U73" s="9">
        <f t="shared" si="23"/>
        <v>0.33333333333333331</v>
      </c>
      <c r="V73" s="9">
        <f t="shared" si="24"/>
        <v>0.47083333333333349</v>
      </c>
      <c r="W73" s="9">
        <f t="shared" si="25"/>
        <v>0.76041666666666674</v>
      </c>
      <c r="X73" s="9">
        <f t="shared" si="26"/>
        <v>0.8979166666666667</v>
      </c>
      <c r="Y73" s="9">
        <f t="shared" si="27"/>
        <v>0.99444444444444435</v>
      </c>
      <c r="Z73" s="5"/>
      <c r="AA73" s="6">
        <v>110</v>
      </c>
      <c r="AB73" s="6">
        <v>1315</v>
      </c>
      <c r="AC73" s="6">
        <v>0</v>
      </c>
      <c r="AD73" s="6"/>
    </row>
    <row r="74" spans="2:30" x14ac:dyDescent="0.15">
      <c r="B74" s="6">
        <v>1315</v>
      </c>
      <c r="C74" s="7" t="s">
        <v>278</v>
      </c>
      <c r="D74" s="7">
        <v>100</v>
      </c>
      <c r="E74" s="15">
        <f>E73*4</f>
        <v>100</v>
      </c>
      <c r="F74" s="7">
        <v>24</v>
      </c>
      <c r="G74" s="7">
        <v>0</v>
      </c>
      <c r="H74" s="7">
        <v>1</v>
      </c>
      <c r="I74" s="7">
        <v>40</v>
      </c>
      <c r="J74" s="7">
        <v>2</v>
      </c>
      <c r="K74" s="7">
        <f t="shared" si="14"/>
        <v>80</v>
      </c>
      <c r="L74" s="7">
        <v>12</v>
      </c>
      <c r="M74" s="7">
        <f t="shared" si="15"/>
        <v>17</v>
      </c>
      <c r="N74" s="7">
        <f t="shared" si="16"/>
        <v>24</v>
      </c>
      <c r="O74" s="8">
        <f t="shared" si="17"/>
        <v>0.70833333333333337</v>
      </c>
      <c r="P74" s="8">
        <f t="shared" si="18"/>
        <v>0.70833333333333337</v>
      </c>
      <c r="Q74" s="8">
        <f t="shared" si="19"/>
        <v>0.88541666666666674</v>
      </c>
      <c r="R74" s="8">
        <f t="shared" si="20"/>
        <v>1.0604166666666666</v>
      </c>
      <c r="S74" s="8">
        <f t="shared" si="21"/>
        <v>1.1444444444444446</v>
      </c>
      <c r="T74" s="7">
        <f t="shared" si="22"/>
        <v>-20</v>
      </c>
      <c r="U74" s="9">
        <f t="shared" si="23"/>
        <v>-0.83333333333333337</v>
      </c>
      <c r="V74" s="9">
        <f t="shared" si="24"/>
        <v>-0.5</v>
      </c>
      <c r="W74" s="9">
        <f t="shared" si="25"/>
        <v>-0.20833333333333331</v>
      </c>
      <c r="X74" s="9">
        <f t="shared" si="26"/>
        <v>0.12500000000000031</v>
      </c>
      <c r="Y74" s="9">
        <f t="shared" si="27"/>
        <v>0.22222222222222218</v>
      </c>
      <c r="Z74" s="5"/>
      <c r="AA74" s="6">
        <v>330</v>
      </c>
      <c r="AB74" s="6">
        <v>1316</v>
      </c>
      <c r="AC74" s="6">
        <v>1</v>
      </c>
      <c r="AD74" s="6"/>
    </row>
    <row r="75" spans="2:30" x14ac:dyDescent="0.15">
      <c r="B75" s="6">
        <v>1316</v>
      </c>
      <c r="C75" s="7" t="s">
        <v>279</v>
      </c>
      <c r="D75" s="7">
        <v>100</v>
      </c>
      <c r="E75" s="15">
        <f>E74*4</f>
        <v>400</v>
      </c>
      <c r="F75" s="7">
        <v>24</v>
      </c>
      <c r="G75" s="7">
        <v>0</v>
      </c>
      <c r="H75" s="7">
        <v>1</v>
      </c>
      <c r="I75" s="7">
        <v>46</v>
      </c>
      <c r="J75" s="7">
        <v>3</v>
      </c>
      <c r="K75" s="7">
        <f t="shared" si="14"/>
        <v>138</v>
      </c>
      <c r="L75" s="7">
        <v>14</v>
      </c>
      <c r="M75" s="7">
        <f t="shared" si="15"/>
        <v>19</v>
      </c>
      <c r="N75" s="7">
        <f t="shared" si="16"/>
        <v>24</v>
      </c>
      <c r="O75" s="8">
        <f t="shared" si="17"/>
        <v>0.79166666666666663</v>
      </c>
      <c r="P75" s="8">
        <f t="shared" si="18"/>
        <v>0.79166666666666663</v>
      </c>
      <c r="Q75" s="8">
        <f t="shared" si="19"/>
        <v>0.98958333333333326</v>
      </c>
      <c r="R75" s="8">
        <f t="shared" si="20"/>
        <v>1.1937500000000001</v>
      </c>
      <c r="S75" s="8">
        <f t="shared" si="21"/>
        <v>1.288888888888889</v>
      </c>
      <c r="T75" s="7">
        <f t="shared" si="22"/>
        <v>-262</v>
      </c>
      <c r="U75" s="9">
        <f t="shared" si="23"/>
        <v>-10.916666666666666</v>
      </c>
      <c r="V75" s="9">
        <f t="shared" si="24"/>
        <v>-10.341666666666667</v>
      </c>
      <c r="W75" s="9">
        <f t="shared" si="25"/>
        <v>-12.208333333333334</v>
      </c>
      <c r="X75" s="9">
        <f t="shared" si="26"/>
        <v>-11.633333333333333</v>
      </c>
      <c r="Y75" s="9">
        <f t="shared" si="27"/>
        <v>-12.255555555555555</v>
      </c>
      <c r="Z75" s="5"/>
      <c r="AA75" s="6">
        <v>550</v>
      </c>
      <c r="AB75" s="6">
        <v>1317</v>
      </c>
      <c r="AC75" s="6">
        <v>2</v>
      </c>
      <c r="AD75" s="6"/>
    </row>
    <row r="76" spans="2:30" x14ac:dyDescent="0.15">
      <c r="B76" s="6">
        <v>1317</v>
      </c>
      <c r="C76" s="7" t="s">
        <v>280</v>
      </c>
      <c r="D76" s="7">
        <v>100</v>
      </c>
      <c r="E76" s="15">
        <f>E75*4</f>
        <v>1600</v>
      </c>
      <c r="F76" s="7">
        <v>24</v>
      </c>
      <c r="G76" s="7">
        <v>0</v>
      </c>
      <c r="H76" s="7">
        <v>1</v>
      </c>
      <c r="I76" s="7">
        <v>53</v>
      </c>
      <c r="J76" s="7">
        <v>4</v>
      </c>
      <c r="K76" s="7">
        <f t="shared" si="14"/>
        <v>212</v>
      </c>
      <c r="L76" s="7">
        <v>14</v>
      </c>
      <c r="M76" s="7">
        <f t="shared" si="15"/>
        <v>19</v>
      </c>
      <c r="N76" s="7">
        <f t="shared" si="16"/>
        <v>24</v>
      </c>
      <c r="O76" s="8">
        <f t="shared" si="17"/>
        <v>0.79166666666666663</v>
      </c>
      <c r="P76" s="8">
        <f t="shared" si="18"/>
        <v>0.79166666666666663</v>
      </c>
      <c r="Q76" s="8">
        <f t="shared" si="19"/>
        <v>0.98958333333333326</v>
      </c>
      <c r="R76" s="8">
        <f t="shared" si="20"/>
        <v>1.1937500000000001</v>
      </c>
      <c r="S76" s="8">
        <f t="shared" si="21"/>
        <v>1.288888888888889</v>
      </c>
      <c r="T76" s="7">
        <f t="shared" si="22"/>
        <v>-1388</v>
      </c>
      <c r="U76" s="9">
        <f t="shared" si="23"/>
        <v>-57.833333333333336</v>
      </c>
      <c r="V76" s="9">
        <f t="shared" si="24"/>
        <v>-56.949999999999996</v>
      </c>
      <c r="W76" s="9">
        <f t="shared" si="25"/>
        <v>-70.083333333333329</v>
      </c>
      <c r="X76" s="9">
        <f t="shared" si="26"/>
        <v>-69.199999999999989</v>
      </c>
      <c r="Y76" s="9">
        <f t="shared" si="27"/>
        <v>-73.577777777777783</v>
      </c>
      <c r="Z76" s="5"/>
      <c r="AA76" s="6">
        <v>770</v>
      </c>
      <c r="AB76" s="6">
        <v>1318</v>
      </c>
      <c r="AC76" s="6">
        <v>3</v>
      </c>
      <c r="AD76" s="6"/>
    </row>
    <row r="77" spans="2:30" x14ac:dyDescent="0.15">
      <c r="B77" s="6">
        <v>1318</v>
      </c>
      <c r="C77" s="7" t="s">
        <v>281</v>
      </c>
      <c r="D77" s="7">
        <v>100</v>
      </c>
      <c r="E77" s="15">
        <f>E76*4</f>
        <v>6400</v>
      </c>
      <c r="F77" s="7">
        <v>24</v>
      </c>
      <c r="G77" s="7">
        <v>0</v>
      </c>
      <c r="H77" s="7">
        <v>1</v>
      </c>
      <c r="I77" s="7">
        <v>59</v>
      </c>
      <c r="J77" s="7">
        <v>5</v>
      </c>
      <c r="K77" s="7">
        <f t="shared" si="14"/>
        <v>295</v>
      </c>
      <c r="L77" s="7">
        <v>15</v>
      </c>
      <c r="M77" s="7">
        <f t="shared" si="15"/>
        <v>20</v>
      </c>
      <c r="N77" s="7">
        <f t="shared" si="16"/>
        <v>24</v>
      </c>
      <c r="O77" s="8">
        <f t="shared" si="17"/>
        <v>0.83333333333333337</v>
      </c>
      <c r="P77" s="8">
        <f t="shared" si="18"/>
        <v>0.83333333333333337</v>
      </c>
      <c r="Q77" s="8">
        <f t="shared" si="19"/>
        <v>1.0416666666666667</v>
      </c>
      <c r="R77" s="8">
        <f t="shared" si="20"/>
        <v>1.2604166666666665</v>
      </c>
      <c r="S77" s="8">
        <f t="shared" si="21"/>
        <v>1.3611111111111109</v>
      </c>
      <c r="T77" s="7">
        <f t="shared" si="22"/>
        <v>-6105</v>
      </c>
      <c r="U77" s="9">
        <f t="shared" si="23"/>
        <v>-254.375</v>
      </c>
      <c r="V77" s="9">
        <f t="shared" si="24"/>
        <v>-253.14583333333334</v>
      </c>
      <c r="W77" s="9">
        <f t="shared" si="25"/>
        <v>-314.89583333333331</v>
      </c>
      <c r="X77" s="9">
        <f t="shared" si="26"/>
        <v>-313.66666666666663</v>
      </c>
      <c r="Y77" s="9">
        <f t="shared" si="27"/>
        <v>-334.25</v>
      </c>
      <c r="Z77" s="5"/>
      <c r="AA77" s="6">
        <v>990</v>
      </c>
      <c r="AB77" s="6">
        <v>1319</v>
      </c>
      <c r="AC77" s="6">
        <v>4</v>
      </c>
      <c r="AD77" s="6"/>
    </row>
    <row r="78" spans="2:30" x14ac:dyDescent="0.15">
      <c r="B78" s="6">
        <v>1319</v>
      </c>
      <c r="C78" s="7" t="s">
        <v>282</v>
      </c>
      <c r="D78" s="7">
        <v>100</v>
      </c>
      <c r="E78" s="15">
        <f>E77*4</f>
        <v>25600</v>
      </c>
      <c r="F78" s="7">
        <v>24</v>
      </c>
      <c r="G78" s="7">
        <v>0</v>
      </c>
      <c r="H78" s="7">
        <v>1</v>
      </c>
      <c r="I78" s="7">
        <v>66</v>
      </c>
      <c r="J78" s="7">
        <v>6</v>
      </c>
      <c r="K78" s="7">
        <f t="shared" si="14"/>
        <v>396</v>
      </c>
      <c r="L78" s="7">
        <v>15</v>
      </c>
      <c r="M78" s="7">
        <f t="shared" si="15"/>
        <v>20</v>
      </c>
      <c r="N78" s="7">
        <f t="shared" si="16"/>
        <v>24</v>
      </c>
      <c r="O78" s="8">
        <f t="shared" si="17"/>
        <v>0.83333333333333337</v>
      </c>
      <c r="P78" s="8">
        <f t="shared" si="18"/>
        <v>0.83333333333333337</v>
      </c>
      <c r="Q78" s="8">
        <f t="shared" si="19"/>
        <v>1.0416666666666667</v>
      </c>
      <c r="R78" s="8">
        <f t="shared" si="20"/>
        <v>1.2604166666666665</v>
      </c>
      <c r="S78" s="8">
        <f t="shared" si="21"/>
        <v>1.3611111111111109</v>
      </c>
      <c r="T78" s="7">
        <f t="shared" si="22"/>
        <v>-25204</v>
      </c>
      <c r="U78" s="9">
        <f t="shared" si="23"/>
        <v>-1050.1666666666667</v>
      </c>
      <c r="V78" s="9">
        <f t="shared" si="24"/>
        <v>-1048.5166666666667</v>
      </c>
      <c r="W78" s="9">
        <f t="shared" si="25"/>
        <v>-1308.5833333333333</v>
      </c>
      <c r="X78" s="9">
        <f t="shared" si="26"/>
        <v>-1306.9333333333334</v>
      </c>
      <c r="Y78" s="9">
        <f t="shared" si="27"/>
        <v>-1393.6222222222223</v>
      </c>
      <c r="Z78" s="5"/>
      <c r="AA78" s="6">
        <v>1210</v>
      </c>
      <c r="AB78" s="6">
        <v>0</v>
      </c>
      <c r="AC78" s="6">
        <v>5</v>
      </c>
      <c r="AD78" s="6"/>
    </row>
    <row r="79" spans="2:30" x14ac:dyDescent="0.15">
      <c r="B79" s="6">
        <v>1360</v>
      </c>
      <c r="C79" s="7" t="s">
        <v>283</v>
      </c>
      <c r="D79" s="7">
        <v>105</v>
      </c>
      <c r="E79" s="7">
        <v>26</v>
      </c>
      <c r="F79" s="7">
        <v>24</v>
      </c>
      <c r="G79" s="7">
        <v>0</v>
      </c>
      <c r="H79" s="7">
        <v>1</v>
      </c>
      <c r="I79" s="7">
        <v>34</v>
      </c>
      <c r="J79" s="7">
        <v>1</v>
      </c>
      <c r="K79" s="7">
        <f t="shared" si="14"/>
        <v>34</v>
      </c>
      <c r="L79" s="7">
        <v>12</v>
      </c>
      <c r="M79" s="7">
        <f t="shared" si="15"/>
        <v>17</v>
      </c>
      <c r="N79" s="7">
        <f t="shared" si="16"/>
        <v>24</v>
      </c>
      <c r="O79" s="8">
        <f t="shared" si="17"/>
        <v>0.70833333333333337</v>
      </c>
      <c r="P79" s="8">
        <f t="shared" si="18"/>
        <v>0.70833333333333337</v>
      </c>
      <c r="Q79" s="8">
        <f t="shared" si="19"/>
        <v>0.88541666666666674</v>
      </c>
      <c r="R79" s="8">
        <f t="shared" si="20"/>
        <v>1.0604166666666666</v>
      </c>
      <c r="S79" s="8">
        <f t="shared" si="21"/>
        <v>1.1444444444444446</v>
      </c>
      <c r="T79" s="7">
        <f t="shared" si="22"/>
        <v>8</v>
      </c>
      <c r="U79" s="9">
        <f t="shared" si="23"/>
        <v>0.33333333333333331</v>
      </c>
      <c r="V79" s="9">
        <f t="shared" si="24"/>
        <v>0.47500000000000026</v>
      </c>
      <c r="W79" s="9">
        <f t="shared" si="25"/>
        <v>0.77083333333333326</v>
      </c>
      <c r="X79" s="9">
        <f t="shared" si="26"/>
        <v>0.91250000000000009</v>
      </c>
      <c r="Y79" s="9">
        <f t="shared" si="27"/>
        <v>1.0111111111111113</v>
      </c>
      <c r="Z79" s="5"/>
      <c r="AA79" s="6">
        <v>115</v>
      </c>
      <c r="AB79" s="6">
        <v>1361</v>
      </c>
      <c r="AC79" s="6">
        <v>0</v>
      </c>
      <c r="AD79" s="6"/>
    </row>
    <row r="80" spans="2:30" x14ac:dyDescent="0.15">
      <c r="B80" s="6">
        <v>1361</v>
      </c>
      <c r="C80" s="7" t="s">
        <v>284</v>
      </c>
      <c r="D80" s="7">
        <v>105</v>
      </c>
      <c r="E80" s="15">
        <f>E79*4</f>
        <v>104</v>
      </c>
      <c r="F80" s="7">
        <v>24</v>
      </c>
      <c r="G80" s="7">
        <v>0</v>
      </c>
      <c r="H80" s="7">
        <v>1</v>
      </c>
      <c r="I80" s="7">
        <v>41</v>
      </c>
      <c r="J80" s="7">
        <v>2</v>
      </c>
      <c r="K80" s="7">
        <f t="shared" si="14"/>
        <v>82</v>
      </c>
      <c r="L80" s="7">
        <v>12</v>
      </c>
      <c r="M80" s="7">
        <f t="shared" si="15"/>
        <v>17</v>
      </c>
      <c r="N80" s="7">
        <f t="shared" si="16"/>
        <v>24</v>
      </c>
      <c r="O80" s="8">
        <f t="shared" si="17"/>
        <v>0.70833333333333337</v>
      </c>
      <c r="P80" s="8">
        <f t="shared" si="18"/>
        <v>0.70833333333333337</v>
      </c>
      <c r="Q80" s="8">
        <f t="shared" si="19"/>
        <v>0.88541666666666674</v>
      </c>
      <c r="R80" s="8">
        <f t="shared" si="20"/>
        <v>1.0604166666666666</v>
      </c>
      <c r="S80" s="8">
        <f t="shared" si="21"/>
        <v>1.1444444444444446</v>
      </c>
      <c r="T80" s="7">
        <f t="shared" si="22"/>
        <v>-22</v>
      </c>
      <c r="U80" s="9">
        <f t="shared" si="23"/>
        <v>-0.91666666666666663</v>
      </c>
      <c r="V80" s="9">
        <f t="shared" si="24"/>
        <v>-0.57499999999999984</v>
      </c>
      <c r="W80" s="9">
        <f t="shared" si="25"/>
        <v>-0.29166666666666713</v>
      </c>
      <c r="X80" s="9">
        <f t="shared" si="26"/>
        <v>5.0000000000000419E-2</v>
      </c>
      <c r="Y80" s="9">
        <f t="shared" si="27"/>
        <v>0.1444444444444449</v>
      </c>
      <c r="Z80" s="5"/>
      <c r="AA80" s="6">
        <v>345</v>
      </c>
      <c r="AB80" s="6">
        <v>1362</v>
      </c>
      <c r="AC80" s="6">
        <v>1</v>
      </c>
      <c r="AD80" s="6"/>
    </row>
    <row r="81" spans="2:30" x14ac:dyDescent="0.15">
      <c r="B81" s="6">
        <v>1362</v>
      </c>
      <c r="C81" s="7" t="s">
        <v>285</v>
      </c>
      <c r="D81" s="7">
        <v>105</v>
      </c>
      <c r="E81" s="15">
        <f>E80*4</f>
        <v>416</v>
      </c>
      <c r="F81" s="7">
        <v>24</v>
      </c>
      <c r="G81" s="7">
        <v>0</v>
      </c>
      <c r="H81" s="7">
        <v>1</v>
      </c>
      <c r="I81" s="7">
        <v>48</v>
      </c>
      <c r="J81" s="7">
        <v>3</v>
      </c>
      <c r="K81" s="7">
        <f t="shared" si="14"/>
        <v>144</v>
      </c>
      <c r="L81" s="7">
        <v>14</v>
      </c>
      <c r="M81" s="7">
        <f t="shared" si="15"/>
        <v>19</v>
      </c>
      <c r="N81" s="7">
        <f t="shared" si="16"/>
        <v>24</v>
      </c>
      <c r="O81" s="8">
        <f t="shared" si="17"/>
        <v>0.79166666666666663</v>
      </c>
      <c r="P81" s="8">
        <f t="shared" si="18"/>
        <v>0.79166666666666663</v>
      </c>
      <c r="Q81" s="8">
        <f t="shared" si="19"/>
        <v>0.98958333333333326</v>
      </c>
      <c r="R81" s="8">
        <f t="shared" si="20"/>
        <v>1.1937500000000001</v>
      </c>
      <c r="S81" s="8">
        <f t="shared" si="21"/>
        <v>1.288888888888889</v>
      </c>
      <c r="T81" s="7">
        <f t="shared" si="22"/>
        <v>-272</v>
      </c>
      <c r="U81" s="9">
        <f t="shared" si="23"/>
        <v>-11.333333333333334</v>
      </c>
      <c r="V81" s="9">
        <f t="shared" si="24"/>
        <v>-10.733333333333334</v>
      </c>
      <c r="W81" s="9">
        <f t="shared" si="25"/>
        <v>-12.666666666666668</v>
      </c>
      <c r="X81" s="9">
        <f t="shared" si="26"/>
        <v>-12.066666666666668</v>
      </c>
      <c r="Y81" s="9">
        <f t="shared" si="27"/>
        <v>-12.711111111111112</v>
      </c>
      <c r="Z81" s="5"/>
      <c r="AA81" s="6">
        <v>575</v>
      </c>
      <c r="AB81" s="6">
        <v>1363</v>
      </c>
      <c r="AC81" s="6">
        <v>2</v>
      </c>
      <c r="AD81" s="6"/>
    </row>
    <row r="82" spans="2:30" x14ac:dyDescent="0.15">
      <c r="B82" s="6">
        <v>1363</v>
      </c>
      <c r="C82" s="7" t="s">
        <v>286</v>
      </c>
      <c r="D82" s="7">
        <v>105</v>
      </c>
      <c r="E82" s="15">
        <f>E81*4</f>
        <v>1664</v>
      </c>
      <c r="F82" s="7">
        <v>24</v>
      </c>
      <c r="G82" s="7">
        <v>0</v>
      </c>
      <c r="H82" s="7">
        <v>1</v>
      </c>
      <c r="I82" s="7">
        <v>54</v>
      </c>
      <c r="J82" s="7">
        <v>4</v>
      </c>
      <c r="K82" s="7">
        <f t="shared" si="14"/>
        <v>216</v>
      </c>
      <c r="L82" s="7">
        <v>14</v>
      </c>
      <c r="M82" s="7">
        <f t="shared" si="15"/>
        <v>19</v>
      </c>
      <c r="N82" s="7">
        <f t="shared" si="16"/>
        <v>24</v>
      </c>
      <c r="O82" s="8">
        <f t="shared" si="17"/>
        <v>0.79166666666666663</v>
      </c>
      <c r="P82" s="8">
        <f t="shared" si="18"/>
        <v>0.79166666666666663</v>
      </c>
      <c r="Q82" s="8">
        <f t="shared" si="19"/>
        <v>0.98958333333333326</v>
      </c>
      <c r="R82" s="8">
        <f t="shared" si="20"/>
        <v>1.1937500000000001</v>
      </c>
      <c r="S82" s="8">
        <f t="shared" si="21"/>
        <v>1.288888888888889</v>
      </c>
      <c r="T82" s="7">
        <f t="shared" si="22"/>
        <v>-1448</v>
      </c>
      <c r="U82" s="9">
        <f t="shared" si="23"/>
        <v>-60.333333333333336</v>
      </c>
      <c r="V82" s="9">
        <f t="shared" si="24"/>
        <v>-59.433333333333337</v>
      </c>
      <c r="W82" s="9">
        <f t="shared" si="25"/>
        <v>-73.166666666666657</v>
      </c>
      <c r="X82" s="9">
        <f t="shared" si="26"/>
        <v>-72.266666666666666</v>
      </c>
      <c r="Y82" s="9">
        <f t="shared" si="27"/>
        <v>-76.844444444444434</v>
      </c>
      <c r="Z82" s="5"/>
      <c r="AA82" s="6">
        <v>805</v>
      </c>
      <c r="AB82" s="6">
        <v>1364</v>
      </c>
      <c r="AC82" s="6">
        <v>3</v>
      </c>
      <c r="AD82" s="6"/>
    </row>
    <row r="83" spans="2:30" x14ac:dyDescent="0.15">
      <c r="B83" s="6">
        <v>1364</v>
      </c>
      <c r="C83" s="7" t="s">
        <v>287</v>
      </c>
      <c r="D83" s="7">
        <v>105</v>
      </c>
      <c r="E83" s="15">
        <f>E82*4</f>
        <v>6656</v>
      </c>
      <c r="F83" s="7">
        <v>24</v>
      </c>
      <c r="G83" s="7">
        <v>0</v>
      </c>
      <c r="H83" s="7">
        <v>1</v>
      </c>
      <c r="I83" s="7">
        <v>61</v>
      </c>
      <c r="J83" s="7">
        <v>5</v>
      </c>
      <c r="K83" s="7">
        <f t="shared" si="14"/>
        <v>305</v>
      </c>
      <c r="L83" s="7">
        <v>15</v>
      </c>
      <c r="M83" s="7">
        <f t="shared" si="15"/>
        <v>20</v>
      </c>
      <c r="N83" s="7">
        <f t="shared" si="16"/>
        <v>24</v>
      </c>
      <c r="O83" s="8">
        <f t="shared" si="17"/>
        <v>0.83333333333333337</v>
      </c>
      <c r="P83" s="8">
        <f t="shared" si="18"/>
        <v>0.83333333333333337</v>
      </c>
      <c r="Q83" s="8">
        <f t="shared" si="19"/>
        <v>1.0416666666666667</v>
      </c>
      <c r="R83" s="8">
        <f t="shared" si="20"/>
        <v>1.2604166666666665</v>
      </c>
      <c r="S83" s="8">
        <f t="shared" si="21"/>
        <v>1.3611111111111109</v>
      </c>
      <c r="T83" s="7">
        <f t="shared" si="22"/>
        <v>-6351</v>
      </c>
      <c r="U83" s="9">
        <f t="shared" si="23"/>
        <v>-264.625</v>
      </c>
      <c r="V83" s="9">
        <f t="shared" si="24"/>
        <v>-263.35416666666669</v>
      </c>
      <c r="W83" s="9">
        <f t="shared" si="25"/>
        <v>-327.60416666666663</v>
      </c>
      <c r="X83" s="9">
        <f t="shared" si="26"/>
        <v>-326.33333333333331</v>
      </c>
      <c r="Y83" s="9">
        <f t="shared" si="27"/>
        <v>-347.75</v>
      </c>
      <c r="Z83" s="5"/>
      <c r="AA83" s="6">
        <v>1035</v>
      </c>
      <c r="AB83" s="6">
        <v>1365</v>
      </c>
      <c r="AC83" s="6">
        <v>4</v>
      </c>
      <c r="AD83" s="6"/>
    </row>
    <row r="84" spans="2:30" x14ac:dyDescent="0.15">
      <c r="B84" s="6">
        <v>1365</v>
      </c>
      <c r="C84" s="7" t="s">
        <v>288</v>
      </c>
      <c r="D84" s="7">
        <v>105</v>
      </c>
      <c r="E84" s="15">
        <f>E83*4</f>
        <v>26624</v>
      </c>
      <c r="F84" s="7">
        <v>24</v>
      </c>
      <c r="G84" s="7">
        <v>0</v>
      </c>
      <c r="H84" s="7">
        <v>1</v>
      </c>
      <c r="I84" s="7">
        <v>68</v>
      </c>
      <c r="J84" s="7">
        <v>6</v>
      </c>
      <c r="K84" s="7">
        <f t="shared" si="14"/>
        <v>408</v>
      </c>
      <c r="L84" s="7">
        <v>15</v>
      </c>
      <c r="M84" s="7">
        <f t="shared" si="15"/>
        <v>20</v>
      </c>
      <c r="N84" s="7">
        <f t="shared" si="16"/>
        <v>24</v>
      </c>
      <c r="O84" s="8">
        <f t="shared" si="17"/>
        <v>0.83333333333333337</v>
      </c>
      <c r="P84" s="8">
        <f t="shared" si="18"/>
        <v>0.83333333333333337</v>
      </c>
      <c r="Q84" s="8">
        <f t="shared" si="19"/>
        <v>1.0416666666666667</v>
      </c>
      <c r="R84" s="8">
        <f t="shared" si="20"/>
        <v>1.2604166666666665</v>
      </c>
      <c r="S84" s="8">
        <f t="shared" si="21"/>
        <v>1.3611111111111109</v>
      </c>
      <c r="T84" s="7">
        <f t="shared" si="22"/>
        <v>-26216</v>
      </c>
      <c r="U84" s="9">
        <f t="shared" si="23"/>
        <v>-1092.3333333333333</v>
      </c>
      <c r="V84" s="9">
        <f t="shared" si="24"/>
        <v>-1090.6333333333334</v>
      </c>
      <c r="W84" s="9">
        <f t="shared" si="25"/>
        <v>-1361.1666666666667</v>
      </c>
      <c r="X84" s="9">
        <f t="shared" si="26"/>
        <v>-1359.4666666666667</v>
      </c>
      <c r="Y84" s="9">
        <f t="shared" si="27"/>
        <v>-1449.6444444444444</v>
      </c>
      <c r="Z84" s="5"/>
      <c r="AA84" s="6">
        <v>1265</v>
      </c>
      <c r="AB84" s="6">
        <v>0</v>
      </c>
      <c r="AC84" s="6">
        <v>5</v>
      </c>
      <c r="AD84" s="6"/>
    </row>
    <row r="85" spans="2:30" x14ac:dyDescent="0.15">
      <c r="B85" s="6">
        <v>1372</v>
      </c>
      <c r="C85" s="7" t="s">
        <v>289</v>
      </c>
      <c r="D85" s="7">
        <v>110</v>
      </c>
      <c r="E85" s="7">
        <v>26</v>
      </c>
      <c r="F85" s="7">
        <v>24</v>
      </c>
      <c r="G85" s="7">
        <v>0</v>
      </c>
      <c r="H85" s="7">
        <v>1</v>
      </c>
      <c r="I85" s="7">
        <v>36</v>
      </c>
      <c r="J85" s="7">
        <v>1</v>
      </c>
      <c r="K85" s="7">
        <f t="shared" si="14"/>
        <v>36</v>
      </c>
      <c r="L85" s="7">
        <v>13</v>
      </c>
      <c r="M85" s="7">
        <f t="shared" si="15"/>
        <v>18</v>
      </c>
      <c r="N85" s="7">
        <f t="shared" si="16"/>
        <v>24</v>
      </c>
      <c r="O85" s="8">
        <f t="shared" si="17"/>
        <v>0.75</v>
      </c>
      <c r="P85" s="8">
        <f t="shared" si="18"/>
        <v>0.75</v>
      </c>
      <c r="Q85" s="8">
        <f t="shared" si="19"/>
        <v>0.9375</v>
      </c>
      <c r="R85" s="8">
        <f t="shared" si="20"/>
        <v>1.1270833333333334</v>
      </c>
      <c r="S85" s="8">
        <f t="shared" si="21"/>
        <v>1.2166666666666668</v>
      </c>
      <c r="T85" s="7">
        <f t="shared" si="22"/>
        <v>10</v>
      </c>
      <c r="U85" s="9">
        <f t="shared" si="23"/>
        <v>0.41666666666666669</v>
      </c>
      <c r="V85" s="9">
        <f t="shared" si="24"/>
        <v>0.56666666666666676</v>
      </c>
      <c r="W85" s="9">
        <f t="shared" si="25"/>
        <v>0.89583333333333304</v>
      </c>
      <c r="X85" s="9">
        <f t="shared" si="26"/>
        <v>1.0458333333333332</v>
      </c>
      <c r="Y85" s="9">
        <f t="shared" si="27"/>
        <v>1.1555555555555559</v>
      </c>
      <c r="Z85" s="5"/>
      <c r="AA85" s="6">
        <v>120</v>
      </c>
      <c r="AB85" s="6">
        <v>1373</v>
      </c>
      <c r="AC85" s="6">
        <v>0</v>
      </c>
      <c r="AD85" s="6"/>
    </row>
    <row r="86" spans="2:30" x14ac:dyDescent="0.15">
      <c r="B86" s="6">
        <v>1373</v>
      </c>
      <c r="C86" s="7" t="s">
        <v>290</v>
      </c>
      <c r="D86" s="7">
        <v>110</v>
      </c>
      <c r="E86" s="15">
        <f>E85*4</f>
        <v>104</v>
      </c>
      <c r="F86" s="7">
        <v>24</v>
      </c>
      <c r="G86" s="7">
        <v>0</v>
      </c>
      <c r="H86" s="7">
        <v>1</v>
      </c>
      <c r="I86" s="7">
        <v>43</v>
      </c>
      <c r="J86" s="7">
        <v>2</v>
      </c>
      <c r="K86" s="7">
        <f t="shared" si="14"/>
        <v>86</v>
      </c>
      <c r="L86" s="7">
        <v>13</v>
      </c>
      <c r="M86" s="7">
        <f t="shared" si="15"/>
        <v>18</v>
      </c>
      <c r="N86" s="7">
        <f t="shared" si="16"/>
        <v>24</v>
      </c>
      <c r="O86" s="8">
        <f t="shared" si="17"/>
        <v>0.75</v>
      </c>
      <c r="P86" s="8">
        <f t="shared" si="18"/>
        <v>0.75</v>
      </c>
      <c r="Q86" s="8">
        <f t="shared" si="19"/>
        <v>0.9375</v>
      </c>
      <c r="R86" s="8">
        <f t="shared" si="20"/>
        <v>1.1270833333333334</v>
      </c>
      <c r="S86" s="8">
        <f t="shared" si="21"/>
        <v>1.2166666666666668</v>
      </c>
      <c r="T86" s="7">
        <f t="shared" si="22"/>
        <v>-18</v>
      </c>
      <c r="U86" s="9">
        <f t="shared" si="23"/>
        <v>-0.75</v>
      </c>
      <c r="V86" s="9">
        <f t="shared" si="24"/>
        <v>-0.39166666666666633</v>
      </c>
      <c r="W86" s="9">
        <f t="shared" si="25"/>
        <v>-4.1666666666666519E-2</v>
      </c>
      <c r="X86" s="9">
        <f t="shared" si="26"/>
        <v>0.31666666666666654</v>
      </c>
      <c r="Y86" s="9">
        <f t="shared" si="27"/>
        <v>0.43333333333333324</v>
      </c>
      <c r="Z86" s="5"/>
      <c r="AA86" s="6">
        <v>360</v>
      </c>
      <c r="AB86" s="6">
        <v>1374</v>
      </c>
      <c r="AC86" s="6">
        <v>1</v>
      </c>
      <c r="AD86" s="6"/>
    </row>
    <row r="87" spans="2:30" x14ac:dyDescent="0.15">
      <c r="B87" s="6">
        <v>1374</v>
      </c>
      <c r="C87" s="7" t="s">
        <v>291</v>
      </c>
      <c r="D87" s="7">
        <v>110</v>
      </c>
      <c r="E87" s="15">
        <f>E86*4</f>
        <v>416</v>
      </c>
      <c r="F87" s="7">
        <v>24</v>
      </c>
      <c r="G87" s="7">
        <v>0</v>
      </c>
      <c r="H87" s="7">
        <v>1</v>
      </c>
      <c r="I87" s="7">
        <v>50</v>
      </c>
      <c r="J87" s="7">
        <v>3</v>
      </c>
      <c r="K87" s="7">
        <f t="shared" si="14"/>
        <v>150</v>
      </c>
      <c r="L87" s="7">
        <v>14</v>
      </c>
      <c r="M87" s="7">
        <f t="shared" si="15"/>
        <v>19</v>
      </c>
      <c r="N87" s="7">
        <f t="shared" si="16"/>
        <v>24</v>
      </c>
      <c r="O87" s="8">
        <f t="shared" si="17"/>
        <v>0.79166666666666663</v>
      </c>
      <c r="P87" s="8">
        <f t="shared" si="18"/>
        <v>0.79166666666666663</v>
      </c>
      <c r="Q87" s="8">
        <f t="shared" si="19"/>
        <v>0.98958333333333326</v>
      </c>
      <c r="R87" s="8">
        <f t="shared" si="20"/>
        <v>1.1937500000000001</v>
      </c>
      <c r="S87" s="8">
        <f t="shared" si="21"/>
        <v>1.288888888888889</v>
      </c>
      <c r="T87" s="7">
        <f t="shared" si="22"/>
        <v>-266</v>
      </c>
      <c r="U87" s="9">
        <f t="shared" si="23"/>
        <v>-11.083333333333334</v>
      </c>
      <c r="V87" s="9">
        <f t="shared" si="24"/>
        <v>-10.458333333333334</v>
      </c>
      <c r="W87" s="9">
        <f t="shared" si="25"/>
        <v>-12.291666666666668</v>
      </c>
      <c r="X87" s="9">
        <f t="shared" si="26"/>
        <v>-11.666666666666668</v>
      </c>
      <c r="Y87" s="9">
        <f t="shared" si="27"/>
        <v>-12.277777777777779</v>
      </c>
      <c r="Z87" s="5"/>
      <c r="AA87" s="6">
        <v>600</v>
      </c>
      <c r="AB87" s="6">
        <v>1375</v>
      </c>
      <c r="AC87" s="6">
        <v>2</v>
      </c>
      <c r="AD87" s="6"/>
    </row>
    <row r="88" spans="2:30" x14ac:dyDescent="0.15">
      <c r="B88" s="6">
        <v>1375</v>
      </c>
      <c r="C88" s="7" t="s">
        <v>292</v>
      </c>
      <c r="D88" s="7">
        <v>110</v>
      </c>
      <c r="E88" s="15">
        <f>E87*4</f>
        <v>1664</v>
      </c>
      <c r="F88" s="7">
        <v>24</v>
      </c>
      <c r="G88" s="7">
        <v>0</v>
      </c>
      <c r="H88" s="7">
        <v>1</v>
      </c>
      <c r="I88" s="7">
        <v>58</v>
      </c>
      <c r="J88" s="7">
        <v>4</v>
      </c>
      <c r="K88" s="7">
        <f t="shared" si="14"/>
        <v>232</v>
      </c>
      <c r="L88" s="7">
        <v>14</v>
      </c>
      <c r="M88" s="7">
        <f t="shared" si="15"/>
        <v>19</v>
      </c>
      <c r="N88" s="7">
        <f t="shared" si="16"/>
        <v>24</v>
      </c>
      <c r="O88" s="8">
        <f t="shared" si="17"/>
        <v>0.79166666666666663</v>
      </c>
      <c r="P88" s="8">
        <f t="shared" si="18"/>
        <v>0.79166666666666663</v>
      </c>
      <c r="Q88" s="8">
        <f t="shared" si="19"/>
        <v>0.98958333333333326</v>
      </c>
      <c r="R88" s="8">
        <f t="shared" si="20"/>
        <v>1.1937500000000001</v>
      </c>
      <c r="S88" s="8">
        <f t="shared" si="21"/>
        <v>1.288888888888889</v>
      </c>
      <c r="T88" s="7">
        <f t="shared" si="22"/>
        <v>-1432</v>
      </c>
      <c r="U88" s="9">
        <f t="shared" si="23"/>
        <v>-59.666666666666664</v>
      </c>
      <c r="V88" s="9">
        <f t="shared" si="24"/>
        <v>-58.699999999999996</v>
      </c>
      <c r="W88" s="9">
        <f t="shared" si="25"/>
        <v>-72.166666666666657</v>
      </c>
      <c r="X88" s="9">
        <f t="shared" si="26"/>
        <v>-71.2</v>
      </c>
      <c r="Y88" s="9">
        <f t="shared" si="27"/>
        <v>-75.688888888888897</v>
      </c>
      <c r="Z88" s="5"/>
      <c r="AA88" s="6">
        <v>840</v>
      </c>
      <c r="AB88" s="6">
        <v>1376</v>
      </c>
      <c r="AC88" s="6">
        <v>3</v>
      </c>
      <c r="AD88" s="6"/>
    </row>
    <row r="89" spans="2:30" x14ac:dyDescent="0.15">
      <c r="B89" s="6">
        <v>1376</v>
      </c>
      <c r="C89" s="7" t="s">
        <v>293</v>
      </c>
      <c r="D89" s="7">
        <v>110</v>
      </c>
      <c r="E89" s="15">
        <f>E88*4</f>
        <v>6656</v>
      </c>
      <c r="F89" s="7">
        <v>24</v>
      </c>
      <c r="G89" s="7">
        <v>0</v>
      </c>
      <c r="H89" s="7">
        <v>1</v>
      </c>
      <c r="I89" s="7">
        <v>65</v>
      </c>
      <c r="J89" s="7">
        <v>5</v>
      </c>
      <c r="K89" s="7">
        <f t="shared" si="14"/>
        <v>325</v>
      </c>
      <c r="L89" s="7">
        <v>15</v>
      </c>
      <c r="M89" s="7">
        <f t="shared" si="15"/>
        <v>20</v>
      </c>
      <c r="N89" s="7">
        <f t="shared" si="16"/>
        <v>24</v>
      </c>
      <c r="O89" s="8">
        <f t="shared" si="17"/>
        <v>0.83333333333333337</v>
      </c>
      <c r="P89" s="8">
        <f t="shared" si="18"/>
        <v>0.83333333333333337</v>
      </c>
      <c r="Q89" s="8">
        <f t="shared" si="19"/>
        <v>1.0416666666666667</v>
      </c>
      <c r="R89" s="8">
        <f t="shared" si="20"/>
        <v>1.2604166666666665</v>
      </c>
      <c r="S89" s="8">
        <f t="shared" si="21"/>
        <v>1.3611111111111109</v>
      </c>
      <c r="T89" s="7">
        <f t="shared" si="22"/>
        <v>-6331</v>
      </c>
      <c r="U89" s="9">
        <f t="shared" si="23"/>
        <v>-263.79166666666669</v>
      </c>
      <c r="V89" s="9">
        <f t="shared" si="24"/>
        <v>-262.4375</v>
      </c>
      <c r="W89" s="9">
        <f t="shared" si="25"/>
        <v>-326.35416666666663</v>
      </c>
      <c r="X89" s="9">
        <f t="shared" si="26"/>
        <v>-325</v>
      </c>
      <c r="Y89" s="9">
        <f t="shared" si="27"/>
        <v>-346.3055555555556</v>
      </c>
      <c r="Z89" s="5"/>
      <c r="AA89" s="6">
        <v>1080</v>
      </c>
      <c r="AB89" s="6">
        <v>1377</v>
      </c>
      <c r="AC89" s="6">
        <v>4</v>
      </c>
      <c r="AD89" s="6"/>
    </row>
    <row r="90" spans="2:30" x14ac:dyDescent="0.15">
      <c r="B90" s="6">
        <v>1377</v>
      </c>
      <c r="C90" s="7" t="s">
        <v>294</v>
      </c>
      <c r="D90" s="7">
        <v>110</v>
      </c>
      <c r="E90" s="15">
        <f>E89*4</f>
        <v>26624</v>
      </c>
      <c r="F90" s="7">
        <v>24</v>
      </c>
      <c r="G90" s="7">
        <v>0</v>
      </c>
      <c r="H90" s="7">
        <v>1</v>
      </c>
      <c r="I90" s="7">
        <v>72</v>
      </c>
      <c r="J90" s="7">
        <v>6</v>
      </c>
      <c r="K90" s="7">
        <f t="shared" si="14"/>
        <v>432</v>
      </c>
      <c r="L90" s="7">
        <v>15</v>
      </c>
      <c r="M90" s="7">
        <f t="shared" si="15"/>
        <v>20</v>
      </c>
      <c r="N90" s="7">
        <f t="shared" si="16"/>
        <v>24</v>
      </c>
      <c r="O90" s="8">
        <f t="shared" si="17"/>
        <v>0.83333333333333337</v>
      </c>
      <c r="P90" s="8">
        <f t="shared" si="18"/>
        <v>0.83333333333333337</v>
      </c>
      <c r="Q90" s="8">
        <f t="shared" si="19"/>
        <v>1.0416666666666667</v>
      </c>
      <c r="R90" s="8">
        <f t="shared" si="20"/>
        <v>1.2604166666666665</v>
      </c>
      <c r="S90" s="8">
        <f t="shared" si="21"/>
        <v>1.3611111111111109</v>
      </c>
      <c r="T90" s="7">
        <f t="shared" si="22"/>
        <v>-26192</v>
      </c>
      <c r="U90" s="9">
        <f t="shared" si="23"/>
        <v>-1091.3333333333333</v>
      </c>
      <c r="V90" s="9">
        <f t="shared" si="24"/>
        <v>-1089.5333333333333</v>
      </c>
      <c r="W90" s="9">
        <f t="shared" si="25"/>
        <v>-1359.6666666666667</v>
      </c>
      <c r="X90" s="9">
        <f t="shared" si="26"/>
        <v>-1357.8666666666666</v>
      </c>
      <c r="Y90" s="9">
        <f t="shared" si="27"/>
        <v>-1447.9111111111113</v>
      </c>
      <c r="Z90" s="5"/>
      <c r="AA90" s="6">
        <v>1320</v>
      </c>
      <c r="AB90" s="6">
        <v>0</v>
      </c>
      <c r="AC90" s="6">
        <v>5</v>
      </c>
      <c r="AD90" s="6"/>
    </row>
    <row r="91" spans="2:30" x14ac:dyDescent="0.15">
      <c r="B91" s="6">
        <v>1302</v>
      </c>
      <c r="C91" s="7" t="s">
        <v>295</v>
      </c>
      <c r="D91" s="7">
        <v>115</v>
      </c>
      <c r="E91" s="7">
        <v>28</v>
      </c>
      <c r="F91" s="7">
        <v>24</v>
      </c>
      <c r="G91" s="7">
        <v>0</v>
      </c>
      <c r="H91" s="7">
        <v>1</v>
      </c>
      <c r="I91" s="7">
        <v>37</v>
      </c>
      <c r="J91" s="7">
        <v>1</v>
      </c>
      <c r="K91" s="7">
        <f t="shared" si="14"/>
        <v>37</v>
      </c>
      <c r="L91" s="7">
        <v>13</v>
      </c>
      <c r="M91" s="7">
        <f t="shared" si="15"/>
        <v>18</v>
      </c>
      <c r="N91" s="7">
        <f t="shared" si="16"/>
        <v>24</v>
      </c>
      <c r="O91" s="8">
        <f t="shared" si="17"/>
        <v>0.75</v>
      </c>
      <c r="P91" s="8">
        <f t="shared" si="18"/>
        <v>0.75</v>
      </c>
      <c r="Q91" s="8">
        <f t="shared" si="19"/>
        <v>0.9375</v>
      </c>
      <c r="R91" s="8">
        <f t="shared" si="20"/>
        <v>1.1270833333333334</v>
      </c>
      <c r="S91" s="8">
        <f t="shared" si="21"/>
        <v>1.2166666666666668</v>
      </c>
      <c r="T91" s="7">
        <f t="shared" si="22"/>
        <v>9</v>
      </c>
      <c r="U91" s="9">
        <f t="shared" si="23"/>
        <v>0.375</v>
      </c>
      <c r="V91" s="9">
        <f t="shared" si="24"/>
        <v>0.52916666666666679</v>
      </c>
      <c r="W91" s="9">
        <f t="shared" si="25"/>
        <v>0.85416666666666652</v>
      </c>
      <c r="X91" s="9">
        <f t="shared" si="26"/>
        <v>1.0083333333333333</v>
      </c>
      <c r="Y91" s="9">
        <f t="shared" si="27"/>
        <v>1.1166666666666667</v>
      </c>
      <c r="Z91" s="5"/>
      <c r="AA91" s="6">
        <v>125</v>
      </c>
      <c r="AB91" s="6">
        <v>1303</v>
      </c>
      <c r="AC91" s="6">
        <v>0</v>
      </c>
      <c r="AD91" s="6"/>
    </row>
    <row r="92" spans="2:30" x14ac:dyDescent="0.15">
      <c r="B92" s="6">
        <v>1303</v>
      </c>
      <c r="C92" s="7" t="s">
        <v>296</v>
      </c>
      <c r="D92" s="7">
        <v>115</v>
      </c>
      <c r="E92" s="15">
        <f>E91*4</f>
        <v>112</v>
      </c>
      <c r="F92" s="7">
        <v>24</v>
      </c>
      <c r="G92" s="7">
        <v>0</v>
      </c>
      <c r="H92" s="7">
        <v>1</v>
      </c>
      <c r="I92" s="7">
        <v>44</v>
      </c>
      <c r="J92" s="7">
        <v>2</v>
      </c>
      <c r="K92" s="7">
        <f t="shared" si="14"/>
        <v>88</v>
      </c>
      <c r="L92" s="7">
        <v>13</v>
      </c>
      <c r="M92" s="7">
        <f t="shared" si="15"/>
        <v>18</v>
      </c>
      <c r="N92" s="7">
        <f t="shared" si="16"/>
        <v>24</v>
      </c>
      <c r="O92" s="8">
        <f t="shared" si="17"/>
        <v>0.75</v>
      </c>
      <c r="P92" s="8">
        <f t="shared" si="18"/>
        <v>0.75</v>
      </c>
      <c r="Q92" s="8">
        <f t="shared" si="19"/>
        <v>0.9375</v>
      </c>
      <c r="R92" s="8">
        <f t="shared" si="20"/>
        <v>1.1270833333333334</v>
      </c>
      <c r="S92" s="8">
        <f t="shared" si="21"/>
        <v>1.2166666666666668</v>
      </c>
      <c r="T92" s="7">
        <f t="shared" si="22"/>
        <v>-24</v>
      </c>
      <c r="U92" s="9">
        <f t="shared" si="23"/>
        <v>-1</v>
      </c>
      <c r="V92" s="9">
        <f t="shared" si="24"/>
        <v>-0.63333333333333286</v>
      </c>
      <c r="W92" s="9">
        <f t="shared" si="25"/>
        <v>-0.33333333333333359</v>
      </c>
      <c r="X92" s="9">
        <f t="shared" si="26"/>
        <v>3.3333333333333361E-2</v>
      </c>
      <c r="Y92" s="9">
        <f t="shared" si="27"/>
        <v>0.13333333333333366</v>
      </c>
      <c r="Z92" s="5"/>
      <c r="AA92" s="6">
        <v>375</v>
      </c>
      <c r="AB92" s="6">
        <v>1304</v>
      </c>
      <c r="AC92" s="6">
        <v>1</v>
      </c>
      <c r="AD92" s="6"/>
    </row>
    <row r="93" spans="2:30" x14ac:dyDescent="0.15">
      <c r="B93" s="6">
        <v>1304</v>
      </c>
      <c r="C93" s="7" t="s">
        <v>297</v>
      </c>
      <c r="D93" s="7">
        <v>115</v>
      </c>
      <c r="E93" s="15">
        <f>E92*4</f>
        <v>448</v>
      </c>
      <c r="F93" s="7">
        <v>24</v>
      </c>
      <c r="G93" s="7">
        <v>0</v>
      </c>
      <c r="H93" s="7">
        <v>1</v>
      </c>
      <c r="I93" s="7">
        <v>52</v>
      </c>
      <c r="J93" s="7">
        <v>3</v>
      </c>
      <c r="K93" s="7">
        <f t="shared" si="14"/>
        <v>156</v>
      </c>
      <c r="L93" s="7">
        <v>14</v>
      </c>
      <c r="M93" s="7">
        <f t="shared" si="15"/>
        <v>19</v>
      </c>
      <c r="N93" s="7">
        <f t="shared" si="16"/>
        <v>24</v>
      </c>
      <c r="O93" s="8">
        <f t="shared" si="17"/>
        <v>0.79166666666666663</v>
      </c>
      <c r="P93" s="8">
        <f t="shared" si="18"/>
        <v>0.79166666666666663</v>
      </c>
      <c r="Q93" s="8">
        <f t="shared" si="19"/>
        <v>0.98958333333333326</v>
      </c>
      <c r="R93" s="8">
        <f t="shared" si="20"/>
        <v>1.1937500000000001</v>
      </c>
      <c r="S93" s="8">
        <f t="shared" si="21"/>
        <v>1.288888888888889</v>
      </c>
      <c r="T93" s="7">
        <f t="shared" si="22"/>
        <v>-292</v>
      </c>
      <c r="U93" s="9">
        <f t="shared" si="23"/>
        <v>-12.166666666666666</v>
      </c>
      <c r="V93" s="9">
        <f t="shared" si="24"/>
        <v>-11.516666666666666</v>
      </c>
      <c r="W93" s="9">
        <f t="shared" si="25"/>
        <v>-13.583333333333334</v>
      </c>
      <c r="X93" s="9">
        <f t="shared" si="26"/>
        <v>-12.933333333333332</v>
      </c>
      <c r="Y93" s="9">
        <f t="shared" si="27"/>
        <v>-13.622222222222222</v>
      </c>
      <c r="Z93" s="5"/>
      <c r="AA93" s="6">
        <v>625</v>
      </c>
      <c r="AB93" s="6">
        <v>1305</v>
      </c>
      <c r="AC93" s="6">
        <v>2</v>
      </c>
      <c r="AD93" s="6"/>
    </row>
    <row r="94" spans="2:30" x14ac:dyDescent="0.15">
      <c r="B94" s="6">
        <v>1305</v>
      </c>
      <c r="C94" s="7" t="s">
        <v>298</v>
      </c>
      <c r="D94" s="7">
        <v>115</v>
      </c>
      <c r="E94" s="15">
        <f>E93*4</f>
        <v>1792</v>
      </c>
      <c r="F94" s="7">
        <v>24</v>
      </c>
      <c r="G94" s="7">
        <v>0</v>
      </c>
      <c r="H94" s="7">
        <v>1</v>
      </c>
      <c r="I94" s="7">
        <v>59</v>
      </c>
      <c r="J94" s="7">
        <v>4</v>
      </c>
      <c r="K94" s="7">
        <f t="shared" si="14"/>
        <v>236</v>
      </c>
      <c r="L94" s="7">
        <v>14</v>
      </c>
      <c r="M94" s="7">
        <f t="shared" si="15"/>
        <v>19</v>
      </c>
      <c r="N94" s="7">
        <f t="shared" si="16"/>
        <v>24</v>
      </c>
      <c r="O94" s="8">
        <f t="shared" si="17"/>
        <v>0.79166666666666663</v>
      </c>
      <c r="P94" s="8">
        <f t="shared" si="18"/>
        <v>0.79166666666666663</v>
      </c>
      <c r="Q94" s="8">
        <f t="shared" si="19"/>
        <v>0.98958333333333326</v>
      </c>
      <c r="R94" s="8">
        <f t="shared" si="20"/>
        <v>1.1937500000000001</v>
      </c>
      <c r="S94" s="8">
        <f t="shared" si="21"/>
        <v>1.288888888888889</v>
      </c>
      <c r="T94" s="7">
        <f t="shared" si="22"/>
        <v>-1556</v>
      </c>
      <c r="U94" s="9">
        <f t="shared" si="23"/>
        <v>-64.833333333333329</v>
      </c>
      <c r="V94" s="9">
        <f t="shared" si="24"/>
        <v>-63.85</v>
      </c>
      <c r="W94" s="9">
        <f t="shared" si="25"/>
        <v>-78.583333333333329</v>
      </c>
      <c r="X94" s="9">
        <f t="shared" si="26"/>
        <v>-77.600000000000009</v>
      </c>
      <c r="Y94" s="9">
        <f t="shared" si="27"/>
        <v>-82.511111111111106</v>
      </c>
      <c r="Z94" s="5"/>
      <c r="AA94" s="6">
        <v>875</v>
      </c>
      <c r="AB94" s="6">
        <v>1306</v>
      </c>
      <c r="AC94" s="6">
        <v>3</v>
      </c>
      <c r="AD94" s="6"/>
    </row>
    <row r="95" spans="2:30" x14ac:dyDescent="0.15">
      <c r="B95" s="6">
        <v>1306</v>
      </c>
      <c r="C95" s="7" t="s">
        <v>299</v>
      </c>
      <c r="D95" s="7">
        <v>115</v>
      </c>
      <c r="E95" s="15">
        <f>E94*4</f>
        <v>7168</v>
      </c>
      <c r="F95" s="7">
        <v>24</v>
      </c>
      <c r="G95" s="7">
        <v>0</v>
      </c>
      <c r="H95" s="7">
        <v>1</v>
      </c>
      <c r="I95" s="7">
        <v>67</v>
      </c>
      <c r="J95" s="7">
        <v>5</v>
      </c>
      <c r="K95" s="7">
        <f t="shared" si="14"/>
        <v>335</v>
      </c>
      <c r="L95" s="7">
        <v>15</v>
      </c>
      <c r="M95" s="7">
        <f t="shared" si="15"/>
        <v>20</v>
      </c>
      <c r="N95" s="7">
        <f t="shared" si="16"/>
        <v>24</v>
      </c>
      <c r="O95" s="8">
        <f t="shared" si="17"/>
        <v>0.83333333333333337</v>
      </c>
      <c r="P95" s="8">
        <f t="shared" si="18"/>
        <v>0.83333333333333337</v>
      </c>
      <c r="Q95" s="8">
        <f t="shared" si="19"/>
        <v>1.0416666666666667</v>
      </c>
      <c r="R95" s="8">
        <f t="shared" si="20"/>
        <v>1.2604166666666665</v>
      </c>
      <c r="S95" s="8">
        <f t="shared" si="21"/>
        <v>1.3611111111111109</v>
      </c>
      <c r="T95" s="7">
        <f t="shared" si="22"/>
        <v>-6833</v>
      </c>
      <c r="U95" s="9">
        <f t="shared" si="23"/>
        <v>-284.70833333333331</v>
      </c>
      <c r="V95" s="9">
        <f t="shared" si="24"/>
        <v>-283.3125</v>
      </c>
      <c r="W95" s="9">
        <f t="shared" si="25"/>
        <v>-352.39583333333337</v>
      </c>
      <c r="X95" s="9">
        <f t="shared" si="26"/>
        <v>-351</v>
      </c>
      <c r="Y95" s="9">
        <f t="shared" si="27"/>
        <v>-374.02777777777777</v>
      </c>
      <c r="Z95" s="5"/>
      <c r="AA95" s="6">
        <v>1125</v>
      </c>
      <c r="AB95" s="6">
        <v>1307</v>
      </c>
      <c r="AC95" s="6">
        <v>4</v>
      </c>
      <c r="AD95" s="6"/>
    </row>
    <row r="96" spans="2:30" x14ac:dyDescent="0.15">
      <c r="B96" s="6">
        <v>1307</v>
      </c>
      <c r="C96" s="7" t="s">
        <v>300</v>
      </c>
      <c r="D96" s="7">
        <v>115</v>
      </c>
      <c r="E96" s="15">
        <f>E95*4</f>
        <v>28672</v>
      </c>
      <c r="F96" s="7">
        <v>24</v>
      </c>
      <c r="G96" s="7">
        <v>0</v>
      </c>
      <c r="H96" s="7">
        <v>1</v>
      </c>
      <c r="I96" s="7">
        <v>74</v>
      </c>
      <c r="J96" s="7">
        <v>6</v>
      </c>
      <c r="K96" s="7">
        <f t="shared" si="14"/>
        <v>444</v>
      </c>
      <c r="L96" s="7">
        <v>15</v>
      </c>
      <c r="M96" s="7">
        <f t="shared" si="15"/>
        <v>20</v>
      </c>
      <c r="N96" s="7">
        <f t="shared" si="16"/>
        <v>24</v>
      </c>
      <c r="O96" s="8">
        <f t="shared" si="17"/>
        <v>0.83333333333333337</v>
      </c>
      <c r="P96" s="8">
        <f t="shared" si="18"/>
        <v>0.83333333333333337</v>
      </c>
      <c r="Q96" s="8">
        <f t="shared" si="19"/>
        <v>1.0416666666666667</v>
      </c>
      <c r="R96" s="8">
        <f t="shared" si="20"/>
        <v>1.2604166666666665</v>
      </c>
      <c r="S96" s="8">
        <f t="shared" si="21"/>
        <v>1.3611111111111109</v>
      </c>
      <c r="T96" s="7">
        <f t="shared" si="22"/>
        <v>-28228</v>
      </c>
      <c r="U96" s="9">
        <f t="shared" si="23"/>
        <v>-1176.1666666666667</v>
      </c>
      <c r="V96" s="9">
        <f t="shared" si="24"/>
        <v>-1174.3166666666666</v>
      </c>
      <c r="W96" s="9">
        <f t="shared" si="25"/>
        <v>-1465.5833333333335</v>
      </c>
      <c r="X96" s="9">
        <f t="shared" si="26"/>
        <v>-1463.7333333333333</v>
      </c>
      <c r="Y96" s="9">
        <f t="shared" si="27"/>
        <v>-1560.8222222222221</v>
      </c>
      <c r="Z96" s="5"/>
      <c r="AA96" s="6">
        <v>1375</v>
      </c>
      <c r="AB96" s="6">
        <v>0</v>
      </c>
      <c r="AC96" s="6">
        <v>5</v>
      </c>
      <c r="AD96" s="6"/>
    </row>
    <row r="97" spans="2:30" x14ac:dyDescent="0.15">
      <c r="B97" s="6">
        <v>1308</v>
      </c>
      <c r="C97" s="7" t="s">
        <v>301</v>
      </c>
      <c r="D97" s="7">
        <v>120</v>
      </c>
      <c r="E97" s="7">
        <v>29</v>
      </c>
      <c r="F97" s="7">
        <v>24</v>
      </c>
      <c r="G97" s="7">
        <v>0</v>
      </c>
      <c r="H97" s="7">
        <v>1</v>
      </c>
      <c r="I97" s="7">
        <v>39</v>
      </c>
      <c r="J97" s="7">
        <v>1</v>
      </c>
      <c r="K97" s="7">
        <f t="shared" si="14"/>
        <v>39</v>
      </c>
      <c r="L97" s="7">
        <v>15</v>
      </c>
      <c r="M97" s="7">
        <f t="shared" si="15"/>
        <v>20</v>
      </c>
      <c r="N97" s="7">
        <f t="shared" si="16"/>
        <v>24</v>
      </c>
      <c r="O97" s="8">
        <f t="shared" si="17"/>
        <v>0.83333333333333337</v>
      </c>
      <c r="P97" s="8">
        <f t="shared" si="18"/>
        <v>0.83333333333333337</v>
      </c>
      <c r="Q97" s="8">
        <f t="shared" si="19"/>
        <v>1.0416666666666667</v>
      </c>
      <c r="R97" s="8">
        <f t="shared" si="20"/>
        <v>1.2604166666666665</v>
      </c>
      <c r="S97" s="8">
        <f t="shared" si="21"/>
        <v>1.3611111111111109</v>
      </c>
      <c r="T97" s="7">
        <f t="shared" si="22"/>
        <v>10</v>
      </c>
      <c r="U97" s="9">
        <f t="shared" si="23"/>
        <v>0.41666666666666669</v>
      </c>
      <c r="V97" s="9">
        <f t="shared" si="24"/>
        <v>0.57916666666666694</v>
      </c>
      <c r="W97" s="9">
        <f t="shared" si="25"/>
        <v>0.92708333333333326</v>
      </c>
      <c r="X97" s="9">
        <f t="shared" si="26"/>
        <v>1.0895833333333333</v>
      </c>
      <c r="Y97" s="9">
        <f t="shared" si="27"/>
        <v>1.2055555555555557</v>
      </c>
      <c r="Z97" s="5"/>
      <c r="AA97" s="6">
        <v>130</v>
      </c>
      <c r="AB97" s="6">
        <v>1309</v>
      </c>
      <c r="AC97" s="6">
        <v>0</v>
      </c>
      <c r="AD97" s="6"/>
    </row>
    <row r="98" spans="2:30" x14ac:dyDescent="0.15">
      <c r="B98" s="6">
        <v>1309</v>
      </c>
      <c r="C98" s="7" t="s">
        <v>302</v>
      </c>
      <c r="D98" s="7">
        <v>120</v>
      </c>
      <c r="E98" s="15">
        <f>E97*4</f>
        <v>116</v>
      </c>
      <c r="F98" s="7">
        <v>24</v>
      </c>
      <c r="G98" s="7">
        <v>0</v>
      </c>
      <c r="H98" s="7">
        <v>1</v>
      </c>
      <c r="I98" s="7">
        <v>47</v>
      </c>
      <c r="J98" s="7">
        <v>2</v>
      </c>
      <c r="K98" s="7">
        <f t="shared" si="14"/>
        <v>94</v>
      </c>
      <c r="L98" s="7">
        <v>15</v>
      </c>
      <c r="M98" s="7">
        <f t="shared" si="15"/>
        <v>20</v>
      </c>
      <c r="N98" s="7">
        <f t="shared" si="16"/>
        <v>24</v>
      </c>
      <c r="O98" s="8">
        <f t="shared" si="17"/>
        <v>0.83333333333333337</v>
      </c>
      <c r="P98" s="8">
        <f t="shared" si="18"/>
        <v>0.83333333333333337</v>
      </c>
      <c r="Q98" s="8">
        <f t="shared" si="19"/>
        <v>1.0416666666666667</v>
      </c>
      <c r="R98" s="8">
        <f t="shared" si="20"/>
        <v>1.2604166666666665</v>
      </c>
      <c r="S98" s="8">
        <f t="shared" si="21"/>
        <v>1.3611111111111109</v>
      </c>
      <c r="T98" s="7">
        <f t="shared" si="22"/>
        <v>-22</v>
      </c>
      <c r="U98" s="9">
        <f t="shared" si="23"/>
        <v>-0.91666666666666663</v>
      </c>
      <c r="V98" s="9">
        <f t="shared" si="24"/>
        <v>-0.5249999999999998</v>
      </c>
      <c r="W98" s="9">
        <f t="shared" si="25"/>
        <v>-0.1666666666666668</v>
      </c>
      <c r="X98" s="9">
        <f t="shared" si="26"/>
        <v>0.22500000000000037</v>
      </c>
      <c r="Y98" s="9">
        <f t="shared" si="27"/>
        <v>0.34444444444444461</v>
      </c>
      <c r="Z98" s="5"/>
      <c r="AA98" s="6">
        <v>390</v>
      </c>
      <c r="AB98" s="6">
        <v>1310</v>
      </c>
      <c r="AC98" s="6">
        <v>1</v>
      </c>
      <c r="AD98" s="6"/>
    </row>
    <row r="99" spans="2:30" x14ac:dyDescent="0.15">
      <c r="B99" s="6">
        <v>1310</v>
      </c>
      <c r="C99" s="7" t="s">
        <v>303</v>
      </c>
      <c r="D99" s="7">
        <v>120</v>
      </c>
      <c r="E99" s="15">
        <f>E98*4</f>
        <v>464</v>
      </c>
      <c r="F99" s="7">
        <v>24</v>
      </c>
      <c r="G99" s="7">
        <v>0</v>
      </c>
      <c r="H99" s="7">
        <v>1</v>
      </c>
      <c r="I99" s="7">
        <v>55</v>
      </c>
      <c r="J99" s="7">
        <v>3</v>
      </c>
      <c r="K99" s="7">
        <f t="shared" si="14"/>
        <v>165</v>
      </c>
      <c r="L99" s="7">
        <v>15</v>
      </c>
      <c r="M99" s="7">
        <f t="shared" si="15"/>
        <v>20</v>
      </c>
      <c r="N99" s="7">
        <f t="shared" si="16"/>
        <v>24</v>
      </c>
      <c r="O99" s="8">
        <f t="shared" si="17"/>
        <v>0.83333333333333337</v>
      </c>
      <c r="P99" s="8">
        <f t="shared" si="18"/>
        <v>0.83333333333333337</v>
      </c>
      <c r="Q99" s="8">
        <f t="shared" si="19"/>
        <v>1.0416666666666667</v>
      </c>
      <c r="R99" s="8">
        <f t="shared" si="20"/>
        <v>1.2604166666666665</v>
      </c>
      <c r="S99" s="8">
        <f t="shared" si="21"/>
        <v>1.3611111111111109</v>
      </c>
      <c r="T99" s="7">
        <f t="shared" si="22"/>
        <v>-299</v>
      </c>
      <c r="U99" s="9">
        <f t="shared" si="23"/>
        <v>-12.458333333333334</v>
      </c>
      <c r="V99" s="9">
        <f t="shared" si="24"/>
        <v>-11.770833333333334</v>
      </c>
      <c r="W99" s="9">
        <f t="shared" si="25"/>
        <v>-13.854166666666668</v>
      </c>
      <c r="X99" s="9">
        <f t="shared" si="26"/>
        <v>-13.166666666666666</v>
      </c>
      <c r="Y99" s="9">
        <f t="shared" si="27"/>
        <v>-13.861111111111112</v>
      </c>
      <c r="Z99" s="5"/>
      <c r="AA99" s="6">
        <v>650</v>
      </c>
      <c r="AB99" s="6">
        <v>1311</v>
      </c>
      <c r="AC99" s="6">
        <v>2</v>
      </c>
      <c r="AD99" s="6"/>
    </row>
    <row r="100" spans="2:30" x14ac:dyDescent="0.15">
      <c r="B100" s="6">
        <v>1311</v>
      </c>
      <c r="C100" s="7" t="s">
        <v>304</v>
      </c>
      <c r="D100" s="7">
        <v>120</v>
      </c>
      <c r="E100" s="15">
        <f>E99*4</f>
        <v>1856</v>
      </c>
      <c r="F100" s="7">
        <v>24</v>
      </c>
      <c r="G100" s="7">
        <v>0</v>
      </c>
      <c r="H100" s="7">
        <v>1</v>
      </c>
      <c r="I100" s="7">
        <v>62</v>
      </c>
      <c r="J100" s="7">
        <v>4</v>
      </c>
      <c r="K100" s="7">
        <f t="shared" si="14"/>
        <v>248</v>
      </c>
      <c r="L100" s="7">
        <v>15</v>
      </c>
      <c r="M100" s="7">
        <f t="shared" si="15"/>
        <v>20</v>
      </c>
      <c r="N100" s="7">
        <f t="shared" si="16"/>
        <v>24</v>
      </c>
      <c r="O100" s="8">
        <f t="shared" si="17"/>
        <v>0.83333333333333337</v>
      </c>
      <c r="P100" s="8">
        <f t="shared" si="18"/>
        <v>0.83333333333333337</v>
      </c>
      <c r="Q100" s="8">
        <f t="shared" si="19"/>
        <v>1.0416666666666667</v>
      </c>
      <c r="R100" s="8">
        <f t="shared" si="20"/>
        <v>1.2604166666666665</v>
      </c>
      <c r="S100" s="8">
        <f t="shared" si="21"/>
        <v>1.3611111111111109</v>
      </c>
      <c r="T100" s="7">
        <f t="shared" si="22"/>
        <v>-1608</v>
      </c>
      <c r="U100" s="9">
        <f t="shared" si="23"/>
        <v>-67</v>
      </c>
      <c r="V100" s="9">
        <f t="shared" si="24"/>
        <v>-65.966666666666669</v>
      </c>
      <c r="W100" s="9">
        <f t="shared" si="25"/>
        <v>-81.166666666666671</v>
      </c>
      <c r="X100" s="9">
        <f t="shared" si="26"/>
        <v>-80.13333333333334</v>
      </c>
      <c r="Y100" s="9">
        <f t="shared" si="27"/>
        <v>-85.2</v>
      </c>
      <c r="Z100" s="5"/>
      <c r="AA100" s="6">
        <v>910</v>
      </c>
      <c r="AB100" s="6">
        <v>1312</v>
      </c>
      <c r="AC100" s="6">
        <v>3</v>
      </c>
      <c r="AD100" s="6"/>
    </row>
    <row r="101" spans="2:30" x14ac:dyDescent="0.15">
      <c r="B101" s="6">
        <v>1312</v>
      </c>
      <c r="C101" s="7" t="s">
        <v>305</v>
      </c>
      <c r="D101" s="7">
        <v>120</v>
      </c>
      <c r="E101" s="15">
        <f>E100*4</f>
        <v>7424</v>
      </c>
      <c r="F101" s="7">
        <v>24</v>
      </c>
      <c r="G101" s="7">
        <v>0</v>
      </c>
      <c r="H101" s="7">
        <v>1</v>
      </c>
      <c r="I101" s="7">
        <v>70</v>
      </c>
      <c r="J101" s="7">
        <v>5</v>
      </c>
      <c r="K101" s="7">
        <f t="shared" si="14"/>
        <v>350</v>
      </c>
      <c r="L101" s="7">
        <v>16</v>
      </c>
      <c r="M101" s="7">
        <f t="shared" si="15"/>
        <v>21</v>
      </c>
      <c r="N101" s="7">
        <f t="shared" si="16"/>
        <v>24</v>
      </c>
      <c r="O101" s="8">
        <f t="shared" si="17"/>
        <v>0.875</v>
      </c>
      <c r="P101" s="8">
        <f t="shared" si="18"/>
        <v>0.875</v>
      </c>
      <c r="Q101" s="8">
        <f t="shared" si="19"/>
        <v>1.09375</v>
      </c>
      <c r="R101" s="8">
        <f t="shared" si="20"/>
        <v>1.3270833333333334</v>
      </c>
      <c r="S101" s="8">
        <f t="shared" si="21"/>
        <v>1.4333333333333333</v>
      </c>
      <c r="T101" s="7">
        <f t="shared" si="22"/>
        <v>-7074</v>
      </c>
      <c r="U101" s="9">
        <f t="shared" si="23"/>
        <v>-294.75</v>
      </c>
      <c r="V101" s="9">
        <f t="shared" si="24"/>
        <v>-293.29166666666669</v>
      </c>
      <c r="W101" s="9">
        <f t="shared" si="25"/>
        <v>-364.79166666666663</v>
      </c>
      <c r="X101" s="9">
        <f t="shared" si="26"/>
        <v>-363.33333333333337</v>
      </c>
      <c r="Y101" s="9">
        <f t="shared" si="27"/>
        <v>-387.16666666666669</v>
      </c>
      <c r="Z101" s="5"/>
      <c r="AA101" s="6">
        <v>1170</v>
      </c>
      <c r="AB101" s="6">
        <v>1313</v>
      </c>
      <c r="AC101" s="6">
        <v>4</v>
      </c>
      <c r="AD101" s="6"/>
    </row>
    <row r="102" spans="2:30" x14ac:dyDescent="0.15">
      <c r="B102" s="6">
        <v>1313</v>
      </c>
      <c r="C102" s="7" t="s">
        <v>306</v>
      </c>
      <c r="D102" s="7">
        <v>120</v>
      </c>
      <c r="E102" s="15">
        <f>E101*4</f>
        <v>29696</v>
      </c>
      <c r="F102" s="7">
        <v>24</v>
      </c>
      <c r="G102" s="7">
        <v>0</v>
      </c>
      <c r="H102" s="7">
        <v>1</v>
      </c>
      <c r="I102" s="7">
        <v>78</v>
      </c>
      <c r="J102" s="7">
        <v>6</v>
      </c>
      <c r="K102" s="7">
        <f t="shared" si="14"/>
        <v>468</v>
      </c>
      <c r="L102" s="7">
        <v>16</v>
      </c>
      <c r="M102" s="7">
        <f t="shared" si="15"/>
        <v>21</v>
      </c>
      <c r="N102" s="7">
        <f t="shared" si="16"/>
        <v>24</v>
      </c>
      <c r="O102" s="8">
        <f t="shared" si="17"/>
        <v>0.875</v>
      </c>
      <c r="P102" s="8">
        <f t="shared" si="18"/>
        <v>0.875</v>
      </c>
      <c r="Q102" s="8">
        <f t="shared" si="19"/>
        <v>1.09375</v>
      </c>
      <c r="R102" s="8">
        <f t="shared" si="20"/>
        <v>1.3270833333333334</v>
      </c>
      <c r="S102" s="8">
        <f t="shared" si="21"/>
        <v>1.4333333333333333</v>
      </c>
      <c r="T102" s="7">
        <f t="shared" si="22"/>
        <v>-29228</v>
      </c>
      <c r="U102" s="9">
        <f t="shared" si="23"/>
        <v>-1217.8333333333333</v>
      </c>
      <c r="V102" s="9">
        <f t="shared" si="24"/>
        <v>-1215.8833333333334</v>
      </c>
      <c r="W102" s="9">
        <f t="shared" si="25"/>
        <v>-1517.4166666666667</v>
      </c>
      <c r="X102" s="9">
        <f t="shared" si="26"/>
        <v>-1515.4666666666665</v>
      </c>
      <c r="Y102" s="9">
        <f t="shared" si="27"/>
        <v>-1615.9777777777776</v>
      </c>
      <c r="Z102" s="5"/>
      <c r="AA102" s="6">
        <v>1430</v>
      </c>
      <c r="AB102" s="6">
        <v>0</v>
      </c>
      <c r="AC102" s="6">
        <v>5</v>
      </c>
      <c r="AD102" s="6"/>
    </row>
    <row r="103" spans="2:30" x14ac:dyDescent="0.15">
      <c r="V103" s="3"/>
      <c r="W103" s="3"/>
      <c r="X103" s="3"/>
      <c r="Y103" s="3"/>
    </row>
    <row r="104" spans="2:30" ht="18" customHeight="1" x14ac:dyDescent="0.15">
      <c r="B104" s="1" t="s">
        <v>307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2:30" ht="67.5" x14ac:dyDescent="0.15">
      <c r="B105" s="4" t="s">
        <v>1</v>
      </c>
      <c r="C105" s="4" t="s">
        <v>2</v>
      </c>
      <c r="D105" s="4" t="s">
        <v>3</v>
      </c>
      <c r="E105" s="4" t="s">
        <v>4</v>
      </c>
      <c r="F105" s="4" t="s">
        <v>5</v>
      </c>
      <c r="G105" s="4" t="s">
        <v>6</v>
      </c>
      <c r="H105" s="4" t="s">
        <v>7</v>
      </c>
      <c r="I105" s="4" t="s">
        <v>8</v>
      </c>
      <c r="J105" s="4" t="s">
        <v>9</v>
      </c>
      <c r="K105" s="4" t="s">
        <v>10</v>
      </c>
      <c r="L105" s="4" t="s">
        <v>11</v>
      </c>
      <c r="M105" s="4" t="s">
        <v>12</v>
      </c>
      <c r="N105" s="4" t="s">
        <v>13</v>
      </c>
      <c r="O105" s="4" t="s">
        <v>14</v>
      </c>
      <c r="P105" s="4" t="s">
        <v>15</v>
      </c>
      <c r="Q105" s="4" t="s">
        <v>16</v>
      </c>
      <c r="R105" s="4" t="s">
        <v>17</v>
      </c>
      <c r="S105" s="4" t="s">
        <v>18</v>
      </c>
      <c r="T105" s="4" t="s">
        <v>19</v>
      </c>
      <c r="U105" s="4" t="s">
        <v>20</v>
      </c>
      <c r="V105" s="4" t="s">
        <v>21</v>
      </c>
      <c r="W105" s="4" t="s">
        <v>22</v>
      </c>
      <c r="X105" s="4" t="s">
        <v>23</v>
      </c>
      <c r="Y105" s="4" t="s">
        <v>24</v>
      </c>
      <c r="Z105" s="4" t="s">
        <v>25</v>
      </c>
      <c r="AA105" s="4" t="s">
        <v>26</v>
      </c>
      <c r="AB105" s="4" t="s">
        <v>27</v>
      </c>
      <c r="AC105" s="4" t="s">
        <v>28</v>
      </c>
      <c r="AD105" s="5" t="s">
        <v>29</v>
      </c>
    </row>
    <row r="106" spans="2:30" x14ac:dyDescent="0.15">
      <c r="B106" s="6">
        <v>404</v>
      </c>
      <c r="C106" s="6" t="s">
        <v>308</v>
      </c>
      <c r="D106" s="7">
        <v>20</v>
      </c>
      <c r="E106" s="7">
        <v>0</v>
      </c>
      <c r="F106" s="7">
        <v>61</v>
      </c>
      <c r="G106" s="7">
        <v>26</v>
      </c>
      <c r="H106" s="7">
        <v>4</v>
      </c>
      <c r="I106" s="7">
        <v>30</v>
      </c>
      <c r="J106" s="7">
        <v>71</v>
      </c>
      <c r="K106" s="7">
        <f t="shared" ref="K106:K149" si="28">H106*I106*J106</f>
        <v>8520</v>
      </c>
      <c r="L106" s="7">
        <v>36</v>
      </c>
      <c r="M106" s="7">
        <f t="shared" ref="M106:M149" si="29">H106*L106+5</f>
        <v>149</v>
      </c>
      <c r="N106" s="7">
        <f t="shared" ref="N106:N149" si="30">F106+(H106-1)*G106</f>
        <v>139</v>
      </c>
      <c r="O106" s="8">
        <f t="shared" ref="O106:O149" si="31">M106/N106</f>
        <v>1.0719424460431655</v>
      </c>
      <c r="P106" s="8">
        <f t="shared" ref="P106:P149" si="32">O106</f>
        <v>1.0719424460431655</v>
      </c>
      <c r="Q106" s="8">
        <f t="shared" ref="Q106:Q149" si="33">P106*1.25</f>
        <v>1.3399280575539567</v>
      </c>
      <c r="R106" s="8">
        <f t="shared" ref="R106:R149" si="34">((M106-5)*1.28+5)/N106*1.25</f>
        <v>1.7025179856115109</v>
      </c>
      <c r="S106" s="8">
        <f t="shared" ref="S106:S149" si="35">((M106-5)*1.3+5)/N106*100/75</f>
        <v>1.843645083932854</v>
      </c>
      <c r="T106" s="7">
        <f t="shared" ref="T106:T149" si="36">K106-E106</f>
        <v>8520</v>
      </c>
      <c r="U106" s="9">
        <f t="shared" ref="U106:U149" si="37">T106/N106</f>
        <v>61.294964028776981</v>
      </c>
      <c r="V106" s="9">
        <f t="shared" ref="V106:V149" si="38">(K106*1.1-E106)/N106</f>
        <v>67.42446043165468</v>
      </c>
      <c r="W106" s="9">
        <f t="shared" ref="W106:W149" si="39">(K106*1.2-E106)/N106*1.25</f>
        <v>91.942446043165461</v>
      </c>
      <c r="X106" s="9">
        <f t="shared" ref="X106:X149" si="40">(K106*1.28-E106)/N106*1.25</f>
        <v>98.071942446043167</v>
      </c>
      <c r="Y106" s="9">
        <f t="shared" ref="Y106:Y149" si="41">(K106*1.3-E106)/N106*100/75</f>
        <v>106.24460431654677</v>
      </c>
      <c r="Z106" s="5"/>
      <c r="AA106" s="6"/>
      <c r="AB106" s="6"/>
      <c r="AC106" s="6"/>
      <c r="AD106" s="6"/>
    </row>
    <row r="107" spans="2:30" x14ac:dyDescent="0.15">
      <c r="B107" s="6">
        <v>140</v>
      </c>
      <c r="C107" s="6" t="s">
        <v>309</v>
      </c>
      <c r="D107" s="7">
        <v>10</v>
      </c>
      <c r="E107" s="7">
        <v>0</v>
      </c>
      <c r="F107" s="7">
        <v>20</v>
      </c>
      <c r="G107" s="7">
        <v>8</v>
      </c>
      <c r="H107" s="7">
        <v>2</v>
      </c>
      <c r="I107" s="7">
        <v>22</v>
      </c>
      <c r="J107" s="7">
        <v>24</v>
      </c>
      <c r="K107" s="7">
        <f t="shared" si="28"/>
        <v>1056</v>
      </c>
      <c r="L107" s="7">
        <v>15</v>
      </c>
      <c r="M107" s="7">
        <f t="shared" si="29"/>
        <v>35</v>
      </c>
      <c r="N107" s="7">
        <f t="shared" si="30"/>
        <v>28</v>
      </c>
      <c r="O107" s="8">
        <f t="shared" si="31"/>
        <v>1.25</v>
      </c>
      <c r="P107" s="8">
        <f t="shared" si="32"/>
        <v>1.25</v>
      </c>
      <c r="Q107" s="8">
        <f t="shared" si="33"/>
        <v>1.5625</v>
      </c>
      <c r="R107" s="8">
        <f t="shared" si="34"/>
        <v>1.9375</v>
      </c>
      <c r="S107" s="8">
        <f t="shared" si="35"/>
        <v>2.0952380952380953</v>
      </c>
      <c r="T107" s="7">
        <f t="shared" si="36"/>
        <v>1056</v>
      </c>
      <c r="U107" s="9">
        <f t="shared" si="37"/>
        <v>37.714285714285715</v>
      </c>
      <c r="V107" s="9">
        <f t="shared" si="38"/>
        <v>41.485714285714288</v>
      </c>
      <c r="W107" s="9">
        <f t="shared" si="39"/>
        <v>56.571428571428577</v>
      </c>
      <c r="X107" s="9">
        <f t="shared" si="40"/>
        <v>60.342857142857149</v>
      </c>
      <c r="Y107" s="9">
        <f t="shared" si="41"/>
        <v>65.371428571428567</v>
      </c>
      <c r="Z107" s="5"/>
      <c r="AA107" s="6"/>
      <c r="AB107" s="6"/>
      <c r="AC107" s="6"/>
      <c r="AD107" s="6"/>
    </row>
    <row r="108" spans="2:30" x14ac:dyDescent="0.15">
      <c r="B108" s="6">
        <v>176</v>
      </c>
      <c r="C108" s="6" t="s">
        <v>310</v>
      </c>
      <c r="D108" s="7">
        <v>24</v>
      </c>
      <c r="E108" s="7">
        <v>0</v>
      </c>
      <c r="F108" s="7">
        <v>31</v>
      </c>
      <c r="G108" s="7">
        <v>14</v>
      </c>
      <c r="H108" s="7">
        <v>5</v>
      </c>
      <c r="I108" s="7">
        <v>27</v>
      </c>
      <c r="J108" s="7">
        <v>30</v>
      </c>
      <c r="K108" s="7">
        <f t="shared" si="28"/>
        <v>4050</v>
      </c>
      <c r="L108" s="7">
        <v>18</v>
      </c>
      <c r="M108" s="7">
        <f t="shared" si="29"/>
        <v>95</v>
      </c>
      <c r="N108" s="7">
        <f t="shared" si="30"/>
        <v>87</v>
      </c>
      <c r="O108" s="8">
        <f t="shared" si="31"/>
        <v>1.0919540229885059</v>
      </c>
      <c r="P108" s="8">
        <f t="shared" si="32"/>
        <v>1.0919540229885059</v>
      </c>
      <c r="Q108" s="8">
        <f t="shared" si="33"/>
        <v>1.3649425287356323</v>
      </c>
      <c r="R108" s="8">
        <f t="shared" si="34"/>
        <v>1.7270114942528736</v>
      </c>
      <c r="S108" s="8">
        <f t="shared" si="35"/>
        <v>1.8697318007662838</v>
      </c>
      <c r="T108" s="7">
        <f t="shared" si="36"/>
        <v>4050</v>
      </c>
      <c r="U108" s="9">
        <f t="shared" si="37"/>
        <v>46.551724137931032</v>
      </c>
      <c r="V108" s="9">
        <f t="shared" si="38"/>
        <v>51.206896551724135</v>
      </c>
      <c r="W108" s="9">
        <f t="shared" si="39"/>
        <v>69.827586206896541</v>
      </c>
      <c r="X108" s="9">
        <f t="shared" si="40"/>
        <v>74.482758620689651</v>
      </c>
      <c r="Y108" s="9">
        <f t="shared" si="41"/>
        <v>80.689655172413794</v>
      </c>
      <c r="Z108" s="5"/>
      <c r="AA108" s="6"/>
      <c r="AB108" s="6"/>
      <c r="AC108" s="6"/>
      <c r="AD108" s="6"/>
    </row>
    <row r="109" spans="2:30" x14ac:dyDescent="0.15">
      <c r="B109" s="6">
        <v>131</v>
      </c>
      <c r="C109" s="6" t="s">
        <v>311</v>
      </c>
      <c r="D109" s="7">
        <v>22</v>
      </c>
      <c r="E109" s="7">
        <v>0</v>
      </c>
      <c r="F109" s="7">
        <v>27</v>
      </c>
      <c r="G109" s="7">
        <v>13</v>
      </c>
      <c r="H109" s="7">
        <v>3</v>
      </c>
      <c r="I109" s="7">
        <v>29</v>
      </c>
      <c r="J109" s="7">
        <v>44</v>
      </c>
      <c r="K109" s="7">
        <f t="shared" si="28"/>
        <v>3828</v>
      </c>
      <c r="L109" s="7">
        <v>18</v>
      </c>
      <c r="M109" s="7">
        <f t="shared" si="29"/>
        <v>59</v>
      </c>
      <c r="N109" s="7">
        <f t="shared" si="30"/>
        <v>53</v>
      </c>
      <c r="O109" s="8">
        <f t="shared" si="31"/>
        <v>1.1132075471698113</v>
      </c>
      <c r="P109" s="8">
        <f t="shared" si="32"/>
        <v>1.1132075471698113</v>
      </c>
      <c r="Q109" s="8">
        <f t="shared" si="33"/>
        <v>1.391509433962264</v>
      </c>
      <c r="R109" s="8">
        <f t="shared" si="34"/>
        <v>1.7481132075471701</v>
      </c>
      <c r="S109" s="8">
        <f t="shared" si="35"/>
        <v>1.8918238993710694</v>
      </c>
      <c r="T109" s="7">
        <f t="shared" si="36"/>
        <v>3828</v>
      </c>
      <c r="U109" s="9">
        <f t="shared" si="37"/>
        <v>72.226415094339629</v>
      </c>
      <c r="V109" s="9">
        <f t="shared" si="38"/>
        <v>79.449056603773585</v>
      </c>
      <c r="W109" s="9">
        <f t="shared" si="39"/>
        <v>108.33962264150942</v>
      </c>
      <c r="X109" s="9">
        <f t="shared" si="40"/>
        <v>115.56226415094341</v>
      </c>
      <c r="Y109" s="9">
        <f t="shared" si="41"/>
        <v>125.1924528301887</v>
      </c>
      <c r="Z109" s="5"/>
      <c r="AA109" s="6"/>
      <c r="AB109" s="6"/>
      <c r="AC109" s="6"/>
      <c r="AD109" s="6"/>
    </row>
    <row r="110" spans="2:30" x14ac:dyDescent="0.15">
      <c r="B110" s="6">
        <v>136</v>
      </c>
      <c r="C110" s="6" t="s">
        <v>312</v>
      </c>
      <c r="D110" s="7">
        <v>10</v>
      </c>
      <c r="E110" s="7">
        <v>0</v>
      </c>
      <c r="F110" s="7">
        <v>20</v>
      </c>
      <c r="G110" s="7">
        <v>8</v>
      </c>
      <c r="H110" s="7">
        <v>2</v>
      </c>
      <c r="I110" s="7">
        <v>22</v>
      </c>
      <c r="J110" s="7">
        <v>24</v>
      </c>
      <c r="K110" s="7">
        <f t="shared" si="28"/>
        <v>1056</v>
      </c>
      <c r="L110" s="7">
        <v>15</v>
      </c>
      <c r="M110" s="7">
        <f t="shared" si="29"/>
        <v>35</v>
      </c>
      <c r="N110" s="7">
        <f t="shared" si="30"/>
        <v>28</v>
      </c>
      <c r="O110" s="8">
        <f t="shared" si="31"/>
        <v>1.25</v>
      </c>
      <c r="P110" s="8">
        <f t="shared" si="32"/>
        <v>1.25</v>
      </c>
      <c r="Q110" s="8">
        <f t="shared" si="33"/>
        <v>1.5625</v>
      </c>
      <c r="R110" s="8">
        <f t="shared" si="34"/>
        <v>1.9375</v>
      </c>
      <c r="S110" s="8">
        <f t="shared" si="35"/>
        <v>2.0952380952380953</v>
      </c>
      <c r="T110" s="7">
        <f t="shared" si="36"/>
        <v>1056</v>
      </c>
      <c r="U110" s="9">
        <f t="shared" si="37"/>
        <v>37.714285714285715</v>
      </c>
      <c r="V110" s="9">
        <f t="shared" si="38"/>
        <v>41.485714285714288</v>
      </c>
      <c r="W110" s="9">
        <f t="shared" si="39"/>
        <v>56.571428571428577</v>
      </c>
      <c r="X110" s="9">
        <f t="shared" si="40"/>
        <v>60.342857142857149</v>
      </c>
      <c r="Y110" s="9">
        <f t="shared" si="41"/>
        <v>65.371428571428567</v>
      </c>
      <c r="Z110" s="5"/>
      <c r="AA110" s="6"/>
      <c r="AB110" s="6"/>
      <c r="AC110" s="6"/>
      <c r="AD110" s="6"/>
    </row>
    <row r="111" spans="2:30" x14ac:dyDescent="0.15">
      <c r="B111" s="6">
        <v>135</v>
      </c>
      <c r="C111" s="6" t="s">
        <v>313</v>
      </c>
      <c r="D111" s="7">
        <v>10</v>
      </c>
      <c r="E111" s="7">
        <v>0</v>
      </c>
      <c r="F111" s="7">
        <v>20</v>
      </c>
      <c r="G111" s="7">
        <v>8</v>
      </c>
      <c r="H111" s="7">
        <v>2</v>
      </c>
      <c r="I111" s="7">
        <v>22</v>
      </c>
      <c r="J111" s="7">
        <v>24</v>
      </c>
      <c r="K111" s="7">
        <f t="shared" si="28"/>
        <v>1056</v>
      </c>
      <c r="L111" s="7">
        <v>15</v>
      </c>
      <c r="M111" s="7">
        <f t="shared" si="29"/>
        <v>35</v>
      </c>
      <c r="N111" s="7">
        <f t="shared" si="30"/>
        <v>28</v>
      </c>
      <c r="O111" s="8">
        <f t="shared" si="31"/>
        <v>1.25</v>
      </c>
      <c r="P111" s="8">
        <f t="shared" si="32"/>
        <v>1.25</v>
      </c>
      <c r="Q111" s="8">
        <f t="shared" si="33"/>
        <v>1.5625</v>
      </c>
      <c r="R111" s="8">
        <f t="shared" si="34"/>
        <v>1.9375</v>
      </c>
      <c r="S111" s="8">
        <f t="shared" si="35"/>
        <v>2.0952380952380953</v>
      </c>
      <c r="T111" s="7">
        <f t="shared" si="36"/>
        <v>1056</v>
      </c>
      <c r="U111" s="9">
        <f t="shared" si="37"/>
        <v>37.714285714285715</v>
      </c>
      <c r="V111" s="9">
        <f t="shared" si="38"/>
        <v>41.485714285714288</v>
      </c>
      <c r="W111" s="9">
        <f t="shared" si="39"/>
        <v>56.571428571428577</v>
      </c>
      <c r="X111" s="9">
        <f t="shared" si="40"/>
        <v>60.342857142857149</v>
      </c>
      <c r="Y111" s="9">
        <f t="shared" si="41"/>
        <v>65.371428571428567</v>
      </c>
      <c r="Z111" s="5"/>
      <c r="AA111" s="6"/>
      <c r="AB111" s="6"/>
      <c r="AC111" s="6"/>
      <c r="AD111" s="6"/>
    </row>
    <row r="112" spans="2:30" x14ac:dyDescent="0.15">
      <c r="B112" s="6">
        <v>162</v>
      </c>
      <c r="C112" s="6" t="s">
        <v>314</v>
      </c>
      <c r="D112" s="7">
        <v>7</v>
      </c>
      <c r="E112" s="7">
        <v>0</v>
      </c>
      <c r="F112" s="7">
        <v>25</v>
      </c>
      <c r="G112" s="7">
        <v>10</v>
      </c>
      <c r="H112" s="7">
        <v>3</v>
      </c>
      <c r="I112" s="7">
        <v>37</v>
      </c>
      <c r="J112" s="7">
        <v>10</v>
      </c>
      <c r="K112" s="7">
        <f t="shared" si="28"/>
        <v>1110</v>
      </c>
      <c r="L112" s="7">
        <v>19</v>
      </c>
      <c r="M112" s="7">
        <f t="shared" si="29"/>
        <v>62</v>
      </c>
      <c r="N112" s="7">
        <f t="shared" si="30"/>
        <v>45</v>
      </c>
      <c r="O112" s="8">
        <f t="shared" si="31"/>
        <v>1.3777777777777778</v>
      </c>
      <c r="P112" s="8">
        <f t="shared" si="32"/>
        <v>1.3777777777777778</v>
      </c>
      <c r="Q112" s="8">
        <f t="shared" si="33"/>
        <v>1.7222222222222223</v>
      </c>
      <c r="R112" s="8">
        <f t="shared" si="34"/>
        <v>2.1655555555555557</v>
      </c>
      <c r="S112" s="8">
        <f t="shared" si="35"/>
        <v>2.3437037037037038</v>
      </c>
      <c r="T112" s="7">
        <f t="shared" si="36"/>
        <v>1110</v>
      </c>
      <c r="U112" s="9">
        <f t="shared" si="37"/>
        <v>24.666666666666668</v>
      </c>
      <c r="V112" s="9">
        <f t="shared" si="38"/>
        <v>27.133333333333333</v>
      </c>
      <c r="W112" s="9">
        <f t="shared" si="39"/>
        <v>37</v>
      </c>
      <c r="X112" s="9">
        <f t="shared" si="40"/>
        <v>39.466666666666661</v>
      </c>
      <c r="Y112" s="9">
        <f t="shared" si="41"/>
        <v>42.75555555555556</v>
      </c>
      <c r="Z112" s="5"/>
      <c r="AA112" s="6"/>
      <c r="AB112" s="6"/>
      <c r="AC112" s="6"/>
      <c r="AD112" s="6"/>
    </row>
    <row r="113" spans="2:30" x14ac:dyDescent="0.15">
      <c r="B113" s="6">
        <v>133</v>
      </c>
      <c r="C113" s="6" t="s">
        <v>315</v>
      </c>
      <c r="D113" s="7">
        <v>24</v>
      </c>
      <c r="E113" s="7">
        <v>0</v>
      </c>
      <c r="F113" s="7">
        <v>30</v>
      </c>
      <c r="G113" s="7">
        <v>12</v>
      </c>
      <c r="H113" s="7">
        <v>3</v>
      </c>
      <c r="I113" s="7">
        <v>29</v>
      </c>
      <c r="J113" s="7">
        <v>46</v>
      </c>
      <c r="K113" s="7">
        <f t="shared" si="28"/>
        <v>4002</v>
      </c>
      <c r="L113" s="7">
        <v>18</v>
      </c>
      <c r="M113" s="7">
        <f t="shared" si="29"/>
        <v>59</v>
      </c>
      <c r="N113" s="7">
        <f t="shared" si="30"/>
        <v>54</v>
      </c>
      <c r="O113" s="8">
        <f t="shared" si="31"/>
        <v>1.0925925925925926</v>
      </c>
      <c r="P113" s="8">
        <f t="shared" si="32"/>
        <v>1.0925925925925926</v>
      </c>
      <c r="Q113" s="8">
        <f t="shared" si="33"/>
        <v>1.3657407407407407</v>
      </c>
      <c r="R113" s="8">
        <f t="shared" si="34"/>
        <v>1.7157407407407408</v>
      </c>
      <c r="S113" s="8">
        <f t="shared" si="35"/>
        <v>1.8567901234567903</v>
      </c>
      <c r="T113" s="7">
        <f t="shared" si="36"/>
        <v>4002</v>
      </c>
      <c r="U113" s="9">
        <f t="shared" si="37"/>
        <v>74.111111111111114</v>
      </c>
      <c r="V113" s="9">
        <f t="shared" si="38"/>
        <v>81.52222222222224</v>
      </c>
      <c r="W113" s="9">
        <f t="shared" si="39"/>
        <v>111.16666666666666</v>
      </c>
      <c r="X113" s="9">
        <f t="shared" si="40"/>
        <v>118.57777777777778</v>
      </c>
      <c r="Y113" s="9">
        <f t="shared" si="41"/>
        <v>128.45925925925928</v>
      </c>
      <c r="Z113" s="5"/>
      <c r="AA113" s="6"/>
      <c r="AB113" s="6"/>
      <c r="AC113" s="6"/>
      <c r="AD113" s="6"/>
    </row>
    <row r="114" spans="2:30" x14ac:dyDescent="0.15">
      <c r="B114" s="6">
        <v>134</v>
      </c>
      <c r="C114" s="6" t="s">
        <v>316</v>
      </c>
      <c r="D114" s="7">
        <v>10</v>
      </c>
      <c r="E114" s="7">
        <v>0</v>
      </c>
      <c r="F114" s="7">
        <v>20</v>
      </c>
      <c r="G114" s="7">
        <v>8</v>
      </c>
      <c r="H114" s="7">
        <v>2</v>
      </c>
      <c r="I114" s="7">
        <v>22</v>
      </c>
      <c r="J114" s="7">
        <v>24</v>
      </c>
      <c r="K114" s="7">
        <f t="shared" si="28"/>
        <v>1056</v>
      </c>
      <c r="L114" s="7">
        <v>15</v>
      </c>
      <c r="M114" s="7">
        <f t="shared" si="29"/>
        <v>35</v>
      </c>
      <c r="N114" s="7">
        <f t="shared" si="30"/>
        <v>28</v>
      </c>
      <c r="O114" s="8">
        <f t="shared" si="31"/>
        <v>1.25</v>
      </c>
      <c r="P114" s="8">
        <f t="shared" si="32"/>
        <v>1.25</v>
      </c>
      <c r="Q114" s="8">
        <f t="shared" si="33"/>
        <v>1.5625</v>
      </c>
      <c r="R114" s="8">
        <f t="shared" si="34"/>
        <v>1.9375</v>
      </c>
      <c r="S114" s="8">
        <f t="shared" si="35"/>
        <v>2.0952380952380953</v>
      </c>
      <c r="T114" s="7">
        <f t="shared" si="36"/>
        <v>1056</v>
      </c>
      <c r="U114" s="9">
        <f t="shared" si="37"/>
        <v>37.714285714285715</v>
      </c>
      <c r="V114" s="9">
        <f t="shared" si="38"/>
        <v>41.485714285714288</v>
      </c>
      <c r="W114" s="9">
        <f t="shared" si="39"/>
        <v>56.571428571428577</v>
      </c>
      <c r="X114" s="9">
        <f t="shared" si="40"/>
        <v>60.342857142857149</v>
      </c>
      <c r="Y114" s="9">
        <f t="shared" si="41"/>
        <v>65.371428571428567</v>
      </c>
      <c r="Z114" s="5"/>
      <c r="AA114" s="6"/>
      <c r="AB114" s="6"/>
      <c r="AC114" s="6"/>
      <c r="AD114" s="6"/>
    </row>
    <row r="115" spans="2:30" x14ac:dyDescent="0.15">
      <c r="B115" s="6">
        <v>161</v>
      </c>
      <c r="C115" s="6" t="s">
        <v>317</v>
      </c>
      <c r="D115" s="7">
        <v>7</v>
      </c>
      <c r="E115" s="7">
        <v>0</v>
      </c>
      <c r="F115" s="7">
        <v>25</v>
      </c>
      <c r="G115" s="7">
        <v>10</v>
      </c>
      <c r="H115" s="7">
        <v>3</v>
      </c>
      <c r="I115" s="7">
        <v>37</v>
      </c>
      <c r="J115" s="7">
        <v>10</v>
      </c>
      <c r="K115" s="7">
        <f t="shared" si="28"/>
        <v>1110</v>
      </c>
      <c r="L115" s="7">
        <v>19</v>
      </c>
      <c r="M115" s="7">
        <f t="shared" si="29"/>
        <v>62</v>
      </c>
      <c r="N115" s="7">
        <f t="shared" si="30"/>
        <v>45</v>
      </c>
      <c r="O115" s="8">
        <f t="shared" si="31"/>
        <v>1.3777777777777778</v>
      </c>
      <c r="P115" s="8">
        <f t="shared" si="32"/>
        <v>1.3777777777777778</v>
      </c>
      <c r="Q115" s="8">
        <f t="shared" si="33"/>
        <v>1.7222222222222223</v>
      </c>
      <c r="R115" s="8">
        <f t="shared" si="34"/>
        <v>2.1655555555555557</v>
      </c>
      <c r="S115" s="8">
        <f t="shared" si="35"/>
        <v>2.3437037037037038</v>
      </c>
      <c r="T115" s="7">
        <f t="shared" si="36"/>
        <v>1110</v>
      </c>
      <c r="U115" s="9">
        <f t="shared" si="37"/>
        <v>24.666666666666668</v>
      </c>
      <c r="V115" s="9">
        <f t="shared" si="38"/>
        <v>27.133333333333333</v>
      </c>
      <c r="W115" s="9">
        <f t="shared" si="39"/>
        <v>37</v>
      </c>
      <c r="X115" s="9">
        <f t="shared" si="40"/>
        <v>39.466666666666661</v>
      </c>
      <c r="Y115" s="9">
        <f t="shared" si="41"/>
        <v>42.75555555555556</v>
      </c>
      <c r="Z115" s="5"/>
      <c r="AA115" s="6"/>
      <c r="AB115" s="6"/>
      <c r="AC115" s="6"/>
      <c r="AD115" s="6"/>
    </row>
    <row r="116" spans="2:30" x14ac:dyDescent="0.15">
      <c r="B116" s="6">
        <v>165</v>
      </c>
      <c r="C116" s="6" t="s">
        <v>318</v>
      </c>
      <c r="D116" s="7">
        <v>20</v>
      </c>
      <c r="E116" s="7">
        <v>0</v>
      </c>
      <c r="F116" s="7">
        <v>32</v>
      </c>
      <c r="G116" s="7">
        <v>14</v>
      </c>
      <c r="H116" s="7">
        <v>4</v>
      </c>
      <c r="I116" s="7">
        <v>24</v>
      </c>
      <c r="J116" s="7">
        <v>35</v>
      </c>
      <c r="K116" s="7">
        <f t="shared" si="28"/>
        <v>3360</v>
      </c>
      <c r="L116" s="7">
        <v>19</v>
      </c>
      <c r="M116" s="7">
        <f t="shared" si="29"/>
        <v>81</v>
      </c>
      <c r="N116" s="7">
        <f t="shared" si="30"/>
        <v>74</v>
      </c>
      <c r="O116" s="8">
        <f t="shared" si="31"/>
        <v>1.0945945945945945</v>
      </c>
      <c r="P116" s="8">
        <f t="shared" si="32"/>
        <v>1.0945945945945945</v>
      </c>
      <c r="Q116" s="8">
        <f t="shared" si="33"/>
        <v>1.3682432432432432</v>
      </c>
      <c r="R116" s="8">
        <f t="shared" si="34"/>
        <v>1.7277027027027028</v>
      </c>
      <c r="S116" s="8">
        <f t="shared" si="35"/>
        <v>1.87027027027027</v>
      </c>
      <c r="T116" s="7">
        <f t="shared" si="36"/>
        <v>3360</v>
      </c>
      <c r="U116" s="9">
        <f t="shared" si="37"/>
        <v>45.405405405405403</v>
      </c>
      <c r="V116" s="9">
        <f t="shared" si="38"/>
        <v>49.945945945945951</v>
      </c>
      <c r="W116" s="9">
        <f t="shared" si="39"/>
        <v>68.108108108108098</v>
      </c>
      <c r="X116" s="9">
        <f t="shared" si="40"/>
        <v>72.648648648648646</v>
      </c>
      <c r="Y116" s="9">
        <f t="shared" si="41"/>
        <v>78.702702702702695</v>
      </c>
      <c r="Z116" s="5"/>
      <c r="AA116" s="6"/>
      <c r="AB116" s="6"/>
      <c r="AC116" s="6"/>
      <c r="AD116" s="6"/>
    </row>
    <row r="117" spans="2:30" ht="14.25" customHeight="1" x14ac:dyDescent="0.15">
      <c r="B117" s="6">
        <v>234</v>
      </c>
      <c r="C117" s="6" t="s">
        <v>319</v>
      </c>
      <c r="D117" s="7">
        <v>64</v>
      </c>
      <c r="E117" s="7">
        <v>0</v>
      </c>
      <c r="F117" s="7">
        <v>36</v>
      </c>
      <c r="G117" s="7">
        <v>14</v>
      </c>
      <c r="H117" s="7">
        <v>3</v>
      </c>
      <c r="I117" s="7">
        <v>49</v>
      </c>
      <c r="J117" s="7">
        <v>76</v>
      </c>
      <c r="K117" s="7">
        <f t="shared" si="28"/>
        <v>11172</v>
      </c>
      <c r="L117" s="7">
        <v>19</v>
      </c>
      <c r="M117" s="7">
        <f t="shared" si="29"/>
        <v>62</v>
      </c>
      <c r="N117" s="7">
        <f t="shared" si="30"/>
        <v>64</v>
      </c>
      <c r="O117" s="8">
        <f t="shared" si="31"/>
        <v>0.96875</v>
      </c>
      <c r="P117" s="8">
        <f t="shared" si="32"/>
        <v>0.96875</v>
      </c>
      <c r="Q117" s="8">
        <f t="shared" si="33"/>
        <v>1.2109375</v>
      </c>
      <c r="R117" s="8">
        <f t="shared" si="34"/>
        <v>1.5226562500000003</v>
      </c>
      <c r="S117" s="8">
        <f t="shared" si="35"/>
        <v>1.6479166666666669</v>
      </c>
      <c r="T117" s="7">
        <f t="shared" si="36"/>
        <v>11172</v>
      </c>
      <c r="U117" s="9">
        <f t="shared" si="37"/>
        <v>174.5625</v>
      </c>
      <c r="V117" s="9">
        <f t="shared" si="38"/>
        <v>192.01875000000001</v>
      </c>
      <c r="W117" s="9">
        <f t="shared" si="39"/>
        <v>261.84375</v>
      </c>
      <c r="X117" s="9">
        <f t="shared" si="40"/>
        <v>279.3</v>
      </c>
      <c r="Y117" s="9">
        <f t="shared" si="41"/>
        <v>302.57499999999999</v>
      </c>
      <c r="Z117" s="5"/>
      <c r="AA117" s="6"/>
      <c r="AB117" s="6"/>
      <c r="AC117" s="6"/>
      <c r="AD117" s="6"/>
    </row>
    <row r="118" spans="2:30" x14ac:dyDescent="0.15">
      <c r="B118" s="6">
        <v>154</v>
      </c>
      <c r="C118" s="6" t="s">
        <v>320</v>
      </c>
      <c r="D118" s="7">
        <v>8</v>
      </c>
      <c r="E118" s="7">
        <v>0</v>
      </c>
      <c r="F118" s="7">
        <v>25</v>
      </c>
      <c r="G118" s="7">
        <v>0</v>
      </c>
      <c r="H118" s="7">
        <v>1</v>
      </c>
      <c r="I118" s="7">
        <v>30</v>
      </c>
      <c r="J118" s="7">
        <v>20</v>
      </c>
      <c r="K118" s="7">
        <f t="shared" si="28"/>
        <v>600</v>
      </c>
      <c r="L118" s="7">
        <v>25</v>
      </c>
      <c r="M118" s="7">
        <f t="shared" si="29"/>
        <v>30</v>
      </c>
      <c r="N118" s="7">
        <f t="shared" si="30"/>
        <v>25</v>
      </c>
      <c r="O118" s="8">
        <f t="shared" si="31"/>
        <v>1.2</v>
      </c>
      <c r="P118" s="8">
        <f t="shared" si="32"/>
        <v>1.2</v>
      </c>
      <c r="Q118" s="8">
        <f t="shared" si="33"/>
        <v>1.5</v>
      </c>
      <c r="R118" s="8">
        <f t="shared" si="34"/>
        <v>1.85</v>
      </c>
      <c r="S118" s="8">
        <f t="shared" si="35"/>
        <v>2</v>
      </c>
      <c r="T118" s="7">
        <f t="shared" si="36"/>
        <v>600</v>
      </c>
      <c r="U118" s="9">
        <f t="shared" si="37"/>
        <v>24</v>
      </c>
      <c r="V118" s="9">
        <f t="shared" si="38"/>
        <v>26.4</v>
      </c>
      <c r="W118" s="9">
        <f t="shared" si="39"/>
        <v>36</v>
      </c>
      <c r="X118" s="9">
        <f t="shared" si="40"/>
        <v>38.4</v>
      </c>
      <c r="Y118" s="9">
        <f t="shared" si="41"/>
        <v>41.6</v>
      </c>
      <c r="Z118" s="5"/>
      <c r="AA118" s="6"/>
      <c r="AB118" s="6"/>
      <c r="AC118" s="6"/>
      <c r="AD118" s="6"/>
    </row>
    <row r="119" spans="2:30" x14ac:dyDescent="0.15">
      <c r="B119" s="6">
        <v>153</v>
      </c>
      <c r="C119" s="6" t="s">
        <v>321</v>
      </c>
      <c r="D119" s="7">
        <v>8</v>
      </c>
      <c r="E119" s="7">
        <v>0</v>
      </c>
      <c r="F119" s="7">
        <v>25</v>
      </c>
      <c r="G119" s="7">
        <v>0</v>
      </c>
      <c r="H119" s="7">
        <v>1</v>
      </c>
      <c r="I119" s="7">
        <v>30</v>
      </c>
      <c r="J119" s="7">
        <v>20</v>
      </c>
      <c r="K119" s="7">
        <f t="shared" si="28"/>
        <v>600</v>
      </c>
      <c r="L119" s="7">
        <v>25</v>
      </c>
      <c r="M119" s="7">
        <f t="shared" si="29"/>
        <v>30</v>
      </c>
      <c r="N119" s="7">
        <f t="shared" si="30"/>
        <v>25</v>
      </c>
      <c r="O119" s="8">
        <f t="shared" si="31"/>
        <v>1.2</v>
      </c>
      <c r="P119" s="8">
        <f t="shared" si="32"/>
        <v>1.2</v>
      </c>
      <c r="Q119" s="8">
        <f t="shared" si="33"/>
        <v>1.5</v>
      </c>
      <c r="R119" s="8">
        <f t="shared" si="34"/>
        <v>1.85</v>
      </c>
      <c r="S119" s="8">
        <f t="shared" si="35"/>
        <v>2</v>
      </c>
      <c r="T119" s="7">
        <f t="shared" si="36"/>
        <v>600</v>
      </c>
      <c r="U119" s="9">
        <f t="shared" si="37"/>
        <v>24</v>
      </c>
      <c r="V119" s="9">
        <f t="shared" si="38"/>
        <v>26.4</v>
      </c>
      <c r="W119" s="9">
        <f t="shared" si="39"/>
        <v>36</v>
      </c>
      <c r="X119" s="9">
        <f t="shared" si="40"/>
        <v>38.4</v>
      </c>
      <c r="Y119" s="9">
        <f t="shared" si="41"/>
        <v>41.6</v>
      </c>
      <c r="Z119" s="5"/>
      <c r="AA119" s="6"/>
      <c r="AB119" s="6"/>
      <c r="AC119" s="6"/>
      <c r="AD119" s="6"/>
    </row>
    <row r="120" spans="2:30" x14ac:dyDescent="0.15">
      <c r="B120" s="6">
        <v>123</v>
      </c>
      <c r="C120" s="6" t="s">
        <v>322</v>
      </c>
      <c r="D120" s="7">
        <v>23</v>
      </c>
      <c r="E120" s="7">
        <v>0</v>
      </c>
      <c r="F120" s="7">
        <v>77</v>
      </c>
      <c r="G120" s="7">
        <v>31</v>
      </c>
      <c r="H120" s="7">
        <v>4</v>
      </c>
      <c r="I120" s="7">
        <v>34</v>
      </c>
      <c r="J120" s="7">
        <v>86</v>
      </c>
      <c r="K120" s="7">
        <f t="shared" si="28"/>
        <v>11696</v>
      </c>
      <c r="L120" s="7">
        <v>44</v>
      </c>
      <c r="M120" s="7">
        <f t="shared" si="29"/>
        <v>181</v>
      </c>
      <c r="N120" s="7">
        <f t="shared" si="30"/>
        <v>170</v>
      </c>
      <c r="O120" s="8">
        <f t="shared" si="31"/>
        <v>1.0647058823529412</v>
      </c>
      <c r="P120" s="8">
        <f t="shared" si="32"/>
        <v>1.0647058823529412</v>
      </c>
      <c r="Q120" s="8">
        <f t="shared" si="33"/>
        <v>1.3308823529411764</v>
      </c>
      <c r="R120" s="8">
        <f t="shared" si="34"/>
        <v>1.6932352941176472</v>
      </c>
      <c r="S120" s="8">
        <f t="shared" si="35"/>
        <v>1.8337254901960789</v>
      </c>
      <c r="T120" s="7">
        <f t="shared" si="36"/>
        <v>11696</v>
      </c>
      <c r="U120" s="9">
        <f t="shared" si="37"/>
        <v>68.8</v>
      </c>
      <c r="V120" s="9">
        <f t="shared" si="38"/>
        <v>75.680000000000007</v>
      </c>
      <c r="W120" s="9">
        <f t="shared" si="39"/>
        <v>103.19999999999999</v>
      </c>
      <c r="X120" s="9">
        <f t="shared" si="40"/>
        <v>110.08000000000001</v>
      </c>
      <c r="Y120" s="9">
        <f t="shared" si="41"/>
        <v>119.25333333333336</v>
      </c>
      <c r="Z120" s="5"/>
      <c r="AA120" s="6"/>
      <c r="AB120" s="6"/>
      <c r="AC120" s="6"/>
      <c r="AD120" s="6"/>
    </row>
    <row r="121" spans="2:30" x14ac:dyDescent="0.15">
      <c r="B121" s="6">
        <v>122</v>
      </c>
      <c r="C121" s="6" t="s">
        <v>323</v>
      </c>
      <c r="D121" s="7">
        <v>12</v>
      </c>
      <c r="E121" s="7">
        <v>0</v>
      </c>
      <c r="F121" s="7">
        <v>31</v>
      </c>
      <c r="G121" s="7">
        <v>14</v>
      </c>
      <c r="H121" s="7">
        <v>2</v>
      </c>
      <c r="I121" s="7">
        <v>29</v>
      </c>
      <c r="J121" s="7">
        <v>32</v>
      </c>
      <c r="K121" s="7">
        <f t="shared" si="28"/>
        <v>1856</v>
      </c>
      <c r="L121" s="7">
        <v>25</v>
      </c>
      <c r="M121" s="7">
        <f t="shared" si="29"/>
        <v>55</v>
      </c>
      <c r="N121" s="7">
        <f t="shared" si="30"/>
        <v>45</v>
      </c>
      <c r="O121" s="8">
        <f t="shared" si="31"/>
        <v>1.2222222222222223</v>
      </c>
      <c r="P121" s="8">
        <f t="shared" si="32"/>
        <v>1.2222222222222223</v>
      </c>
      <c r="Q121" s="8">
        <f t="shared" si="33"/>
        <v>1.5277777777777779</v>
      </c>
      <c r="R121" s="8">
        <f t="shared" si="34"/>
        <v>1.9166666666666667</v>
      </c>
      <c r="S121" s="8">
        <f t="shared" si="35"/>
        <v>2.0740740740740744</v>
      </c>
      <c r="T121" s="7">
        <f t="shared" si="36"/>
        <v>1856</v>
      </c>
      <c r="U121" s="9">
        <f t="shared" si="37"/>
        <v>41.244444444444447</v>
      </c>
      <c r="V121" s="9">
        <f t="shared" si="38"/>
        <v>45.36888888888889</v>
      </c>
      <c r="W121" s="9">
        <f t="shared" si="39"/>
        <v>61.866666666666667</v>
      </c>
      <c r="X121" s="9">
        <f t="shared" si="40"/>
        <v>65.99111111111111</v>
      </c>
      <c r="Y121" s="9">
        <f t="shared" si="41"/>
        <v>71.490370370370371</v>
      </c>
      <c r="Z121" s="5"/>
      <c r="AA121" s="6"/>
      <c r="AB121" s="6"/>
      <c r="AC121" s="6"/>
      <c r="AD121" s="6"/>
    </row>
    <row r="122" spans="2:30" x14ac:dyDescent="0.15">
      <c r="B122" s="6">
        <v>129</v>
      </c>
      <c r="C122" s="6" t="s">
        <v>324</v>
      </c>
      <c r="D122" s="7">
        <v>15</v>
      </c>
      <c r="E122" s="7">
        <v>0</v>
      </c>
      <c r="F122" s="7">
        <v>34</v>
      </c>
      <c r="G122" s="7">
        <v>16</v>
      </c>
      <c r="H122" s="7">
        <v>3</v>
      </c>
      <c r="I122" s="7">
        <v>24</v>
      </c>
      <c r="J122" s="7">
        <v>45</v>
      </c>
      <c r="K122" s="7">
        <f t="shared" si="28"/>
        <v>3240</v>
      </c>
      <c r="L122" s="7">
        <v>24</v>
      </c>
      <c r="M122" s="7">
        <f t="shared" si="29"/>
        <v>77</v>
      </c>
      <c r="N122" s="7">
        <f t="shared" si="30"/>
        <v>66</v>
      </c>
      <c r="O122" s="8">
        <f t="shared" si="31"/>
        <v>1.1666666666666667</v>
      </c>
      <c r="P122" s="8">
        <f t="shared" si="32"/>
        <v>1.1666666666666667</v>
      </c>
      <c r="Q122" s="8">
        <f t="shared" si="33"/>
        <v>1.4583333333333335</v>
      </c>
      <c r="R122" s="8">
        <f t="shared" si="34"/>
        <v>1.8401515151515153</v>
      </c>
      <c r="S122" s="8">
        <f t="shared" si="35"/>
        <v>1.9919191919191921</v>
      </c>
      <c r="T122" s="7">
        <f t="shared" si="36"/>
        <v>3240</v>
      </c>
      <c r="U122" s="9">
        <f t="shared" si="37"/>
        <v>49.090909090909093</v>
      </c>
      <c r="V122" s="9">
        <f t="shared" si="38"/>
        <v>54.000000000000007</v>
      </c>
      <c r="W122" s="9">
        <f t="shared" si="39"/>
        <v>73.636363636363626</v>
      </c>
      <c r="X122" s="9">
        <f t="shared" si="40"/>
        <v>78.545454545454547</v>
      </c>
      <c r="Y122" s="9">
        <f t="shared" si="41"/>
        <v>85.090909090909093</v>
      </c>
      <c r="Z122" s="5"/>
      <c r="AA122" s="6"/>
      <c r="AB122" s="6"/>
      <c r="AC122" s="6"/>
      <c r="AD122" s="6"/>
    </row>
    <row r="123" spans="2:30" x14ac:dyDescent="0.15">
      <c r="B123" s="6">
        <v>107</v>
      </c>
      <c r="C123" s="6" t="s">
        <v>325</v>
      </c>
      <c r="D123" s="7">
        <v>20</v>
      </c>
      <c r="E123" s="7">
        <v>0</v>
      </c>
      <c r="F123" s="7">
        <v>32</v>
      </c>
      <c r="G123" s="7">
        <v>14</v>
      </c>
      <c r="H123" s="7">
        <v>4</v>
      </c>
      <c r="I123" s="7">
        <v>24</v>
      </c>
      <c r="J123" s="7">
        <v>35</v>
      </c>
      <c r="K123" s="7">
        <f t="shared" si="28"/>
        <v>3360</v>
      </c>
      <c r="L123" s="7">
        <v>19</v>
      </c>
      <c r="M123" s="7">
        <f t="shared" si="29"/>
        <v>81</v>
      </c>
      <c r="N123" s="7">
        <f t="shared" si="30"/>
        <v>74</v>
      </c>
      <c r="O123" s="8">
        <f t="shared" si="31"/>
        <v>1.0945945945945945</v>
      </c>
      <c r="P123" s="8">
        <f t="shared" si="32"/>
        <v>1.0945945945945945</v>
      </c>
      <c r="Q123" s="8">
        <f t="shared" si="33"/>
        <v>1.3682432432432432</v>
      </c>
      <c r="R123" s="8">
        <f t="shared" si="34"/>
        <v>1.7277027027027028</v>
      </c>
      <c r="S123" s="8">
        <f t="shared" si="35"/>
        <v>1.87027027027027</v>
      </c>
      <c r="T123" s="7">
        <f t="shared" si="36"/>
        <v>3360</v>
      </c>
      <c r="U123" s="9">
        <f t="shared" si="37"/>
        <v>45.405405405405403</v>
      </c>
      <c r="V123" s="9">
        <f t="shared" si="38"/>
        <v>49.945945945945951</v>
      </c>
      <c r="W123" s="9">
        <f t="shared" si="39"/>
        <v>68.108108108108098</v>
      </c>
      <c r="X123" s="9">
        <f t="shared" si="40"/>
        <v>72.648648648648646</v>
      </c>
      <c r="Y123" s="9">
        <f t="shared" si="41"/>
        <v>78.702702702702695</v>
      </c>
      <c r="Z123" s="5"/>
      <c r="AA123" s="6"/>
      <c r="AB123" s="6"/>
      <c r="AC123" s="6"/>
      <c r="AD123" s="6"/>
    </row>
    <row r="124" spans="2:30" x14ac:dyDescent="0.15">
      <c r="B124" s="6">
        <v>130</v>
      </c>
      <c r="C124" s="6" t="s">
        <v>326</v>
      </c>
      <c r="D124" s="7">
        <v>21</v>
      </c>
      <c r="E124" s="7">
        <v>0</v>
      </c>
      <c r="F124" s="7">
        <v>31</v>
      </c>
      <c r="G124" s="7">
        <v>11</v>
      </c>
      <c r="H124" s="7">
        <v>3</v>
      </c>
      <c r="I124" s="7">
        <v>28</v>
      </c>
      <c r="J124" s="7">
        <v>43</v>
      </c>
      <c r="K124" s="7">
        <f t="shared" si="28"/>
        <v>3612</v>
      </c>
      <c r="L124" s="7">
        <v>18</v>
      </c>
      <c r="M124" s="7">
        <f t="shared" si="29"/>
        <v>59</v>
      </c>
      <c r="N124" s="7">
        <f t="shared" si="30"/>
        <v>53</v>
      </c>
      <c r="O124" s="8">
        <f t="shared" si="31"/>
        <v>1.1132075471698113</v>
      </c>
      <c r="P124" s="8">
        <f t="shared" si="32"/>
        <v>1.1132075471698113</v>
      </c>
      <c r="Q124" s="8">
        <f t="shared" si="33"/>
        <v>1.391509433962264</v>
      </c>
      <c r="R124" s="8">
        <f t="shared" si="34"/>
        <v>1.7481132075471701</v>
      </c>
      <c r="S124" s="8">
        <f t="shared" si="35"/>
        <v>1.8918238993710694</v>
      </c>
      <c r="T124" s="7">
        <f t="shared" si="36"/>
        <v>3612</v>
      </c>
      <c r="U124" s="9">
        <f t="shared" si="37"/>
        <v>68.15094339622641</v>
      </c>
      <c r="V124" s="9">
        <f t="shared" si="38"/>
        <v>74.966037735849056</v>
      </c>
      <c r="W124" s="9">
        <f t="shared" si="39"/>
        <v>102.22641509433961</v>
      </c>
      <c r="X124" s="9">
        <f t="shared" si="40"/>
        <v>109.04150943396226</v>
      </c>
      <c r="Y124" s="9">
        <f t="shared" si="41"/>
        <v>118.12830188679247</v>
      </c>
      <c r="Z124" s="5"/>
      <c r="AA124" s="6"/>
      <c r="AB124" s="6"/>
      <c r="AC124" s="6"/>
      <c r="AD124" s="6"/>
    </row>
    <row r="125" spans="2:30" x14ac:dyDescent="0.15">
      <c r="B125" s="6">
        <v>119</v>
      </c>
      <c r="C125" s="6" t="s">
        <v>327</v>
      </c>
      <c r="D125" s="7">
        <v>27</v>
      </c>
      <c r="E125" s="7">
        <v>0</v>
      </c>
      <c r="F125" s="7">
        <v>31</v>
      </c>
      <c r="G125" s="7">
        <v>14</v>
      </c>
      <c r="H125" s="7">
        <v>5</v>
      </c>
      <c r="I125" s="7">
        <v>27</v>
      </c>
      <c r="J125" s="7">
        <v>41</v>
      </c>
      <c r="K125" s="7">
        <f t="shared" si="28"/>
        <v>5535</v>
      </c>
      <c r="L125" s="7">
        <v>18</v>
      </c>
      <c r="M125" s="7">
        <f t="shared" si="29"/>
        <v>95</v>
      </c>
      <c r="N125" s="7">
        <f t="shared" si="30"/>
        <v>87</v>
      </c>
      <c r="O125" s="8">
        <f t="shared" si="31"/>
        <v>1.0919540229885059</v>
      </c>
      <c r="P125" s="8">
        <f t="shared" si="32"/>
        <v>1.0919540229885059</v>
      </c>
      <c r="Q125" s="8">
        <f t="shared" si="33"/>
        <v>1.3649425287356323</v>
      </c>
      <c r="R125" s="8">
        <f t="shared" si="34"/>
        <v>1.7270114942528736</v>
      </c>
      <c r="S125" s="8">
        <f t="shared" si="35"/>
        <v>1.8697318007662838</v>
      </c>
      <c r="T125" s="7">
        <f t="shared" si="36"/>
        <v>5535</v>
      </c>
      <c r="U125" s="9">
        <f t="shared" si="37"/>
        <v>63.620689655172413</v>
      </c>
      <c r="V125" s="9">
        <f t="shared" si="38"/>
        <v>69.982758620689665</v>
      </c>
      <c r="W125" s="9">
        <f t="shared" si="39"/>
        <v>95.431034482758605</v>
      </c>
      <c r="X125" s="9">
        <f t="shared" si="40"/>
        <v>101.79310344827586</v>
      </c>
      <c r="Y125" s="9">
        <f t="shared" si="41"/>
        <v>110.27586206896554</v>
      </c>
      <c r="Z125" s="5"/>
      <c r="AA125" s="6"/>
      <c r="AB125" s="6"/>
      <c r="AC125" s="6"/>
      <c r="AD125" s="6"/>
    </row>
    <row r="126" spans="2:30" x14ac:dyDescent="0.15">
      <c r="B126" s="6">
        <v>144</v>
      </c>
      <c r="C126" s="6" t="s">
        <v>328</v>
      </c>
      <c r="D126" s="7">
        <v>12</v>
      </c>
      <c r="E126" s="7">
        <v>0</v>
      </c>
      <c r="F126" s="7">
        <v>31</v>
      </c>
      <c r="G126" s="7">
        <v>14</v>
      </c>
      <c r="H126" s="7">
        <v>2</v>
      </c>
      <c r="I126" s="7">
        <v>29</v>
      </c>
      <c r="J126" s="7">
        <v>32</v>
      </c>
      <c r="K126" s="7">
        <f t="shared" si="28"/>
        <v>1856</v>
      </c>
      <c r="L126" s="7">
        <v>25</v>
      </c>
      <c r="M126" s="7">
        <f t="shared" si="29"/>
        <v>55</v>
      </c>
      <c r="N126" s="7">
        <f t="shared" si="30"/>
        <v>45</v>
      </c>
      <c r="O126" s="8">
        <f t="shared" si="31"/>
        <v>1.2222222222222223</v>
      </c>
      <c r="P126" s="8">
        <f t="shared" si="32"/>
        <v>1.2222222222222223</v>
      </c>
      <c r="Q126" s="8">
        <f t="shared" si="33"/>
        <v>1.5277777777777779</v>
      </c>
      <c r="R126" s="8">
        <f t="shared" si="34"/>
        <v>1.9166666666666667</v>
      </c>
      <c r="S126" s="8">
        <f t="shared" si="35"/>
        <v>2.0740740740740744</v>
      </c>
      <c r="T126" s="7">
        <f t="shared" si="36"/>
        <v>1856</v>
      </c>
      <c r="U126" s="9">
        <f t="shared" si="37"/>
        <v>41.244444444444447</v>
      </c>
      <c r="V126" s="9">
        <f t="shared" si="38"/>
        <v>45.36888888888889</v>
      </c>
      <c r="W126" s="9">
        <f t="shared" si="39"/>
        <v>61.866666666666667</v>
      </c>
      <c r="X126" s="9">
        <f t="shared" si="40"/>
        <v>65.99111111111111</v>
      </c>
      <c r="Y126" s="9">
        <f t="shared" si="41"/>
        <v>71.490370370370371</v>
      </c>
      <c r="Z126" s="5"/>
      <c r="AA126" s="6"/>
      <c r="AB126" s="6"/>
      <c r="AC126" s="6"/>
      <c r="AD126" s="6"/>
    </row>
    <row r="127" spans="2:30" x14ac:dyDescent="0.15">
      <c r="B127" s="6">
        <v>145</v>
      </c>
      <c r="C127" s="6" t="s">
        <v>329</v>
      </c>
      <c r="D127" s="7">
        <v>10</v>
      </c>
      <c r="E127" s="7">
        <v>0</v>
      </c>
      <c r="F127" s="7">
        <v>21</v>
      </c>
      <c r="G127" s="7">
        <v>9</v>
      </c>
      <c r="H127" s="7">
        <v>2</v>
      </c>
      <c r="I127" s="7">
        <v>23</v>
      </c>
      <c r="J127" s="7">
        <v>24</v>
      </c>
      <c r="K127" s="7">
        <f t="shared" si="28"/>
        <v>1104</v>
      </c>
      <c r="L127" s="7">
        <v>18</v>
      </c>
      <c r="M127" s="7">
        <f t="shared" si="29"/>
        <v>41</v>
      </c>
      <c r="N127" s="7">
        <f t="shared" si="30"/>
        <v>30</v>
      </c>
      <c r="O127" s="8">
        <f t="shared" si="31"/>
        <v>1.3666666666666667</v>
      </c>
      <c r="P127" s="8">
        <f t="shared" si="32"/>
        <v>1.3666666666666667</v>
      </c>
      <c r="Q127" s="8">
        <f t="shared" si="33"/>
        <v>1.7083333333333335</v>
      </c>
      <c r="R127" s="8">
        <f t="shared" si="34"/>
        <v>2.128333333333333</v>
      </c>
      <c r="S127" s="8">
        <f t="shared" si="35"/>
        <v>2.3022222222222224</v>
      </c>
      <c r="T127" s="7">
        <f t="shared" si="36"/>
        <v>1104</v>
      </c>
      <c r="U127" s="9">
        <f t="shared" si="37"/>
        <v>36.799999999999997</v>
      </c>
      <c r="V127" s="9">
        <f t="shared" si="38"/>
        <v>40.480000000000004</v>
      </c>
      <c r="W127" s="9">
        <f t="shared" si="39"/>
        <v>55.199999999999996</v>
      </c>
      <c r="X127" s="9">
        <f t="shared" si="40"/>
        <v>58.88000000000001</v>
      </c>
      <c r="Y127" s="9">
        <f t="shared" si="41"/>
        <v>63.786666666666669</v>
      </c>
      <c r="Z127" s="5"/>
      <c r="AA127" s="6"/>
      <c r="AB127" s="6"/>
      <c r="AC127" s="6"/>
      <c r="AD127" s="6"/>
    </row>
    <row r="128" spans="2:30" x14ac:dyDescent="0.15">
      <c r="B128" s="6">
        <v>143</v>
      </c>
      <c r="C128" s="6" t="s">
        <v>330</v>
      </c>
      <c r="D128" s="7">
        <v>7</v>
      </c>
      <c r="E128" s="7">
        <v>0</v>
      </c>
      <c r="F128" s="7">
        <v>18</v>
      </c>
      <c r="G128" s="7">
        <v>0</v>
      </c>
      <c r="H128" s="7">
        <v>1</v>
      </c>
      <c r="I128" s="7">
        <v>22</v>
      </c>
      <c r="J128" s="7">
        <v>27</v>
      </c>
      <c r="K128" s="7">
        <f t="shared" si="28"/>
        <v>594</v>
      </c>
      <c r="L128" s="7">
        <v>23</v>
      </c>
      <c r="M128" s="7">
        <f t="shared" si="29"/>
        <v>28</v>
      </c>
      <c r="N128" s="7">
        <f t="shared" si="30"/>
        <v>18</v>
      </c>
      <c r="O128" s="8">
        <f t="shared" si="31"/>
        <v>1.5555555555555556</v>
      </c>
      <c r="P128" s="8">
        <f t="shared" si="32"/>
        <v>1.5555555555555556</v>
      </c>
      <c r="Q128" s="8">
        <f t="shared" si="33"/>
        <v>1.9444444444444444</v>
      </c>
      <c r="R128" s="8">
        <f t="shared" si="34"/>
        <v>2.3916666666666666</v>
      </c>
      <c r="S128" s="8">
        <f t="shared" si="35"/>
        <v>2.5851851851851855</v>
      </c>
      <c r="T128" s="7">
        <f t="shared" si="36"/>
        <v>594</v>
      </c>
      <c r="U128" s="9">
        <f t="shared" si="37"/>
        <v>33</v>
      </c>
      <c r="V128" s="9">
        <f t="shared" si="38"/>
        <v>36.300000000000004</v>
      </c>
      <c r="W128" s="9">
        <f t="shared" si="39"/>
        <v>49.499999999999993</v>
      </c>
      <c r="X128" s="9">
        <f t="shared" si="40"/>
        <v>52.800000000000004</v>
      </c>
      <c r="Y128" s="9">
        <f t="shared" si="41"/>
        <v>57.20000000000001</v>
      </c>
      <c r="Z128" s="5"/>
      <c r="AA128" s="6"/>
      <c r="AB128" s="6"/>
      <c r="AC128" s="6"/>
      <c r="AD128" s="6"/>
    </row>
    <row r="129" spans="2:30" x14ac:dyDescent="0.15">
      <c r="B129" s="6">
        <v>146</v>
      </c>
      <c r="C129" s="6" t="s">
        <v>331</v>
      </c>
      <c r="D129" s="7">
        <v>5</v>
      </c>
      <c r="E129" s="7">
        <v>0</v>
      </c>
      <c r="F129" s="7">
        <v>16</v>
      </c>
      <c r="G129" s="7">
        <v>0</v>
      </c>
      <c r="H129" s="7">
        <v>1</v>
      </c>
      <c r="I129" s="7">
        <v>20</v>
      </c>
      <c r="J129" s="7">
        <v>25</v>
      </c>
      <c r="K129" s="7">
        <f t="shared" si="28"/>
        <v>500</v>
      </c>
      <c r="L129" s="7">
        <v>21</v>
      </c>
      <c r="M129" s="7">
        <f t="shared" si="29"/>
        <v>26</v>
      </c>
      <c r="N129" s="7">
        <f t="shared" si="30"/>
        <v>16</v>
      </c>
      <c r="O129" s="8">
        <f t="shared" si="31"/>
        <v>1.625</v>
      </c>
      <c r="P129" s="8">
        <f t="shared" si="32"/>
        <v>1.625</v>
      </c>
      <c r="Q129" s="8">
        <f t="shared" si="33"/>
        <v>2.03125</v>
      </c>
      <c r="R129" s="8">
        <f t="shared" si="34"/>
        <v>2.4906250000000001</v>
      </c>
      <c r="S129" s="8">
        <f t="shared" si="35"/>
        <v>2.6916666666666664</v>
      </c>
      <c r="T129" s="7">
        <f t="shared" si="36"/>
        <v>500</v>
      </c>
      <c r="U129" s="9">
        <f t="shared" si="37"/>
        <v>31.25</v>
      </c>
      <c r="V129" s="9">
        <f t="shared" si="38"/>
        <v>34.375</v>
      </c>
      <c r="W129" s="9">
        <f t="shared" si="39"/>
        <v>46.875</v>
      </c>
      <c r="X129" s="9">
        <f t="shared" si="40"/>
        <v>50</v>
      </c>
      <c r="Y129" s="9">
        <f t="shared" si="41"/>
        <v>54.166666666666664</v>
      </c>
      <c r="Z129" s="5"/>
      <c r="AA129" s="6"/>
      <c r="AB129" s="6"/>
      <c r="AC129" s="6"/>
      <c r="AD129" s="6"/>
    </row>
    <row r="130" spans="2:30" x14ac:dyDescent="0.15">
      <c r="B130" s="6">
        <v>147</v>
      </c>
      <c r="C130" s="6" t="s">
        <v>332</v>
      </c>
      <c r="D130" s="7">
        <v>7</v>
      </c>
      <c r="E130" s="7">
        <v>0</v>
      </c>
      <c r="F130" s="7">
        <v>25</v>
      </c>
      <c r="G130" s="7">
        <v>10</v>
      </c>
      <c r="H130" s="7">
        <v>3</v>
      </c>
      <c r="I130" s="7">
        <v>37</v>
      </c>
      <c r="J130" s="7">
        <v>10</v>
      </c>
      <c r="K130" s="7">
        <f t="shared" si="28"/>
        <v>1110</v>
      </c>
      <c r="L130" s="7">
        <v>19</v>
      </c>
      <c r="M130" s="7">
        <f t="shared" si="29"/>
        <v>62</v>
      </c>
      <c r="N130" s="7">
        <f t="shared" si="30"/>
        <v>45</v>
      </c>
      <c r="O130" s="8">
        <f t="shared" si="31"/>
        <v>1.3777777777777778</v>
      </c>
      <c r="P130" s="8">
        <f t="shared" si="32"/>
        <v>1.3777777777777778</v>
      </c>
      <c r="Q130" s="8">
        <f t="shared" si="33"/>
        <v>1.7222222222222223</v>
      </c>
      <c r="R130" s="8">
        <f t="shared" si="34"/>
        <v>2.1655555555555557</v>
      </c>
      <c r="S130" s="8">
        <f t="shared" si="35"/>
        <v>2.3437037037037038</v>
      </c>
      <c r="T130" s="7">
        <f t="shared" si="36"/>
        <v>1110</v>
      </c>
      <c r="U130" s="9">
        <f t="shared" si="37"/>
        <v>24.666666666666668</v>
      </c>
      <c r="V130" s="9">
        <f t="shared" si="38"/>
        <v>27.133333333333333</v>
      </c>
      <c r="W130" s="9">
        <f t="shared" si="39"/>
        <v>37</v>
      </c>
      <c r="X130" s="9">
        <f t="shared" si="40"/>
        <v>39.466666666666661</v>
      </c>
      <c r="Y130" s="9">
        <f t="shared" si="41"/>
        <v>42.75555555555556</v>
      </c>
      <c r="Z130" s="5"/>
      <c r="AA130" s="6"/>
      <c r="AB130" s="6"/>
      <c r="AC130" s="6"/>
      <c r="AD130" s="6"/>
    </row>
    <row r="131" spans="2:30" x14ac:dyDescent="0.15">
      <c r="B131" s="6">
        <v>110</v>
      </c>
      <c r="C131" s="6" t="s">
        <v>333</v>
      </c>
      <c r="D131" s="7">
        <v>7</v>
      </c>
      <c r="E131" s="7">
        <v>0</v>
      </c>
      <c r="F131" s="7">
        <v>25</v>
      </c>
      <c r="G131" s="7">
        <v>10</v>
      </c>
      <c r="H131" s="7">
        <v>3</v>
      </c>
      <c r="I131" s="7">
        <v>37</v>
      </c>
      <c r="J131" s="7">
        <v>10</v>
      </c>
      <c r="K131" s="7">
        <f t="shared" si="28"/>
        <v>1110</v>
      </c>
      <c r="L131" s="7">
        <v>19</v>
      </c>
      <c r="M131" s="7">
        <f t="shared" si="29"/>
        <v>62</v>
      </c>
      <c r="N131" s="7">
        <f t="shared" si="30"/>
        <v>45</v>
      </c>
      <c r="O131" s="8">
        <f t="shared" si="31"/>
        <v>1.3777777777777778</v>
      </c>
      <c r="P131" s="8">
        <f t="shared" si="32"/>
        <v>1.3777777777777778</v>
      </c>
      <c r="Q131" s="8">
        <f t="shared" si="33"/>
        <v>1.7222222222222223</v>
      </c>
      <c r="R131" s="8">
        <f t="shared" si="34"/>
        <v>2.1655555555555557</v>
      </c>
      <c r="S131" s="8">
        <f t="shared" si="35"/>
        <v>2.3437037037037038</v>
      </c>
      <c r="T131" s="7">
        <f t="shared" si="36"/>
        <v>1110</v>
      </c>
      <c r="U131" s="9">
        <f t="shared" si="37"/>
        <v>24.666666666666668</v>
      </c>
      <c r="V131" s="9">
        <f t="shared" si="38"/>
        <v>27.133333333333333</v>
      </c>
      <c r="W131" s="9">
        <f t="shared" si="39"/>
        <v>37</v>
      </c>
      <c r="X131" s="9">
        <f t="shared" si="40"/>
        <v>39.466666666666661</v>
      </c>
      <c r="Y131" s="9">
        <f t="shared" si="41"/>
        <v>42.75555555555556</v>
      </c>
      <c r="Z131" s="5"/>
      <c r="AA131" s="6"/>
      <c r="AB131" s="6"/>
      <c r="AC131" s="6"/>
      <c r="AD131" s="6"/>
    </row>
    <row r="132" spans="2:30" x14ac:dyDescent="0.15">
      <c r="B132" s="6">
        <v>125</v>
      </c>
      <c r="C132" s="6" t="s">
        <v>334</v>
      </c>
      <c r="D132" s="7">
        <v>28</v>
      </c>
      <c r="E132" s="7">
        <v>0</v>
      </c>
      <c r="F132" s="7">
        <v>31</v>
      </c>
      <c r="G132" s="7">
        <v>14</v>
      </c>
      <c r="H132" s="7">
        <v>5</v>
      </c>
      <c r="I132" s="7">
        <v>28</v>
      </c>
      <c r="J132" s="7">
        <v>42</v>
      </c>
      <c r="K132" s="7">
        <f t="shared" si="28"/>
        <v>5880</v>
      </c>
      <c r="L132" s="7">
        <v>18</v>
      </c>
      <c r="M132" s="7">
        <f t="shared" si="29"/>
        <v>95</v>
      </c>
      <c r="N132" s="7">
        <f t="shared" si="30"/>
        <v>87</v>
      </c>
      <c r="O132" s="8">
        <f t="shared" si="31"/>
        <v>1.0919540229885059</v>
      </c>
      <c r="P132" s="8">
        <f t="shared" si="32"/>
        <v>1.0919540229885059</v>
      </c>
      <c r="Q132" s="8">
        <f t="shared" si="33"/>
        <v>1.3649425287356323</v>
      </c>
      <c r="R132" s="8">
        <f t="shared" si="34"/>
        <v>1.7270114942528736</v>
      </c>
      <c r="S132" s="8">
        <f t="shared" si="35"/>
        <v>1.8697318007662838</v>
      </c>
      <c r="T132" s="7">
        <f t="shared" si="36"/>
        <v>5880</v>
      </c>
      <c r="U132" s="9">
        <f t="shared" si="37"/>
        <v>67.58620689655173</v>
      </c>
      <c r="V132" s="9">
        <f t="shared" si="38"/>
        <v>74.344827586206904</v>
      </c>
      <c r="W132" s="9">
        <f t="shared" si="39"/>
        <v>101.37931034482759</v>
      </c>
      <c r="X132" s="9">
        <f t="shared" si="40"/>
        <v>108.13793103448276</v>
      </c>
      <c r="Y132" s="9">
        <f t="shared" si="41"/>
        <v>117.14942528735632</v>
      </c>
      <c r="Z132" s="5"/>
      <c r="AA132" s="6"/>
      <c r="AB132" s="6"/>
      <c r="AC132" s="6"/>
      <c r="AD132" s="6"/>
    </row>
    <row r="133" spans="2:30" x14ac:dyDescent="0.15">
      <c r="B133" s="6">
        <v>121</v>
      </c>
      <c r="C133" s="6" t="s">
        <v>335</v>
      </c>
      <c r="D133" s="7">
        <v>15</v>
      </c>
      <c r="E133" s="7">
        <v>0</v>
      </c>
      <c r="F133" s="7">
        <v>46</v>
      </c>
      <c r="G133" s="7">
        <v>20</v>
      </c>
      <c r="H133" s="7">
        <v>3</v>
      </c>
      <c r="I133" s="7">
        <v>29</v>
      </c>
      <c r="J133" s="7">
        <v>47</v>
      </c>
      <c r="K133" s="7">
        <f t="shared" si="28"/>
        <v>4089</v>
      </c>
      <c r="L133" s="7">
        <v>30</v>
      </c>
      <c r="M133" s="7">
        <f t="shared" si="29"/>
        <v>95</v>
      </c>
      <c r="N133" s="7">
        <f t="shared" si="30"/>
        <v>86</v>
      </c>
      <c r="O133" s="8">
        <f t="shared" si="31"/>
        <v>1.1046511627906976</v>
      </c>
      <c r="P133" s="8">
        <f t="shared" si="32"/>
        <v>1.1046511627906976</v>
      </c>
      <c r="Q133" s="8">
        <f t="shared" si="33"/>
        <v>1.3808139534883721</v>
      </c>
      <c r="R133" s="8">
        <f t="shared" si="34"/>
        <v>1.7470930232558142</v>
      </c>
      <c r="S133" s="8">
        <f t="shared" si="35"/>
        <v>1.8914728682170543</v>
      </c>
      <c r="T133" s="7">
        <f t="shared" si="36"/>
        <v>4089</v>
      </c>
      <c r="U133" s="9">
        <f t="shared" si="37"/>
        <v>47.546511627906973</v>
      </c>
      <c r="V133" s="9">
        <f t="shared" si="38"/>
        <v>52.301162790697681</v>
      </c>
      <c r="W133" s="9">
        <f t="shared" si="39"/>
        <v>71.319767441860463</v>
      </c>
      <c r="X133" s="9">
        <f t="shared" si="40"/>
        <v>76.074418604651171</v>
      </c>
      <c r="Y133" s="9">
        <f t="shared" si="41"/>
        <v>82.413953488372087</v>
      </c>
      <c r="Z133" s="5"/>
      <c r="AA133" s="6"/>
      <c r="AB133" s="6"/>
      <c r="AC133" s="6"/>
      <c r="AD133" s="6"/>
    </row>
    <row r="134" spans="2:30" x14ac:dyDescent="0.15">
      <c r="B134" s="6">
        <v>113</v>
      </c>
      <c r="C134" s="6" t="s">
        <v>336</v>
      </c>
      <c r="D134" s="7">
        <v>14</v>
      </c>
      <c r="E134" s="7">
        <v>0</v>
      </c>
      <c r="F134" s="7">
        <v>37</v>
      </c>
      <c r="G134" s="7">
        <v>16</v>
      </c>
      <c r="H134" s="7">
        <v>3</v>
      </c>
      <c r="I134" s="7">
        <v>26</v>
      </c>
      <c r="J134" s="7">
        <v>41</v>
      </c>
      <c r="K134" s="7">
        <f t="shared" si="28"/>
        <v>3198</v>
      </c>
      <c r="L134" s="7">
        <v>25</v>
      </c>
      <c r="M134" s="7">
        <f t="shared" si="29"/>
        <v>80</v>
      </c>
      <c r="N134" s="7">
        <f t="shared" si="30"/>
        <v>69</v>
      </c>
      <c r="O134" s="8">
        <f t="shared" si="31"/>
        <v>1.1594202898550725</v>
      </c>
      <c r="P134" s="8">
        <f t="shared" si="32"/>
        <v>1.1594202898550725</v>
      </c>
      <c r="Q134" s="8">
        <f t="shared" si="33"/>
        <v>1.4492753623188406</v>
      </c>
      <c r="R134" s="8">
        <f t="shared" si="34"/>
        <v>1.8297101449275364</v>
      </c>
      <c r="S134" s="8">
        <f t="shared" si="35"/>
        <v>1.9806763285024154</v>
      </c>
      <c r="T134" s="7">
        <f t="shared" si="36"/>
        <v>3198</v>
      </c>
      <c r="U134" s="9">
        <f t="shared" si="37"/>
        <v>46.347826086956523</v>
      </c>
      <c r="V134" s="9">
        <f t="shared" si="38"/>
        <v>50.982608695652175</v>
      </c>
      <c r="W134" s="9">
        <f t="shared" si="39"/>
        <v>69.521739130434781</v>
      </c>
      <c r="X134" s="9">
        <f t="shared" si="40"/>
        <v>74.15652173913044</v>
      </c>
      <c r="Y134" s="9">
        <f t="shared" si="41"/>
        <v>80.33623188405798</v>
      </c>
      <c r="Z134" s="5"/>
      <c r="AA134" s="6"/>
      <c r="AB134" s="6"/>
      <c r="AC134" s="6"/>
      <c r="AD134" s="6"/>
    </row>
    <row r="135" spans="2:30" x14ac:dyDescent="0.15">
      <c r="B135" s="6">
        <v>128</v>
      </c>
      <c r="C135" s="6" t="s">
        <v>337</v>
      </c>
      <c r="D135" s="7">
        <v>14</v>
      </c>
      <c r="E135" s="7">
        <v>0</v>
      </c>
      <c r="F135" s="7">
        <v>35</v>
      </c>
      <c r="G135" s="7">
        <v>14</v>
      </c>
      <c r="H135" s="7">
        <v>3</v>
      </c>
      <c r="I135" s="7">
        <v>24</v>
      </c>
      <c r="J135" s="7">
        <v>41</v>
      </c>
      <c r="K135" s="7">
        <f t="shared" si="28"/>
        <v>2952</v>
      </c>
      <c r="L135" s="7">
        <v>23</v>
      </c>
      <c r="M135" s="7">
        <f t="shared" si="29"/>
        <v>74</v>
      </c>
      <c r="N135" s="7">
        <f t="shared" si="30"/>
        <v>63</v>
      </c>
      <c r="O135" s="8">
        <f t="shared" si="31"/>
        <v>1.1746031746031746</v>
      </c>
      <c r="P135" s="8">
        <f t="shared" si="32"/>
        <v>1.1746031746031746</v>
      </c>
      <c r="Q135" s="8">
        <f t="shared" si="33"/>
        <v>1.4682539682539684</v>
      </c>
      <c r="R135" s="8">
        <f t="shared" si="34"/>
        <v>1.8515873015873017</v>
      </c>
      <c r="S135" s="8">
        <f t="shared" si="35"/>
        <v>2.0042328042328039</v>
      </c>
      <c r="T135" s="7">
        <f t="shared" si="36"/>
        <v>2952</v>
      </c>
      <c r="U135" s="9">
        <f t="shared" si="37"/>
        <v>46.857142857142854</v>
      </c>
      <c r="V135" s="9">
        <f t="shared" si="38"/>
        <v>51.542857142857144</v>
      </c>
      <c r="W135" s="9">
        <f t="shared" si="39"/>
        <v>70.285714285714278</v>
      </c>
      <c r="X135" s="9">
        <f t="shared" si="40"/>
        <v>74.971428571428575</v>
      </c>
      <c r="Y135" s="9">
        <f t="shared" si="41"/>
        <v>81.219047619047615</v>
      </c>
      <c r="Z135" s="5"/>
      <c r="AA135" s="6"/>
      <c r="AB135" s="6"/>
      <c r="AC135" s="6"/>
      <c r="AD135" s="6"/>
    </row>
    <row r="136" spans="2:30" x14ac:dyDescent="0.15">
      <c r="B136" s="6">
        <v>232</v>
      </c>
      <c r="C136" s="6" t="s">
        <v>338</v>
      </c>
      <c r="D136" s="7">
        <v>62</v>
      </c>
      <c r="E136" s="7">
        <v>0</v>
      </c>
      <c r="F136" s="7">
        <v>35</v>
      </c>
      <c r="G136" s="7">
        <v>14</v>
      </c>
      <c r="H136" s="7">
        <v>3</v>
      </c>
      <c r="I136" s="7">
        <v>46</v>
      </c>
      <c r="J136" s="7">
        <v>74</v>
      </c>
      <c r="K136" s="7">
        <f t="shared" si="28"/>
        <v>10212</v>
      </c>
      <c r="L136" s="7">
        <v>19</v>
      </c>
      <c r="M136" s="7">
        <f t="shared" si="29"/>
        <v>62</v>
      </c>
      <c r="N136" s="7">
        <f t="shared" si="30"/>
        <v>63</v>
      </c>
      <c r="O136" s="8">
        <f t="shared" si="31"/>
        <v>0.98412698412698407</v>
      </c>
      <c r="P136" s="8">
        <f t="shared" si="32"/>
        <v>0.98412698412698407</v>
      </c>
      <c r="Q136" s="8">
        <f t="shared" si="33"/>
        <v>1.23015873015873</v>
      </c>
      <c r="R136" s="8">
        <f t="shared" si="34"/>
        <v>1.5468253968253971</v>
      </c>
      <c r="S136" s="8">
        <f t="shared" si="35"/>
        <v>1.6740740740740743</v>
      </c>
      <c r="T136" s="7">
        <f t="shared" si="36"/>
        <v>10212</v>
      </c>
      <c r="U136" s="9">
        <f t="shared" si="37"/>
        <v>162.0952380952381</v>
      </c>
      <c r="V136" s="9">
        <f t="shared" si="38"/>
        <v>178.3047619047619</v>
      </c>
      <c r="W136" s="9">
        <f t="shared" si="39"/>
        <v>243.14285714285714</v>
      </c>
      <c r="X136" s="9">
        <f t="shared" si="40"/>
        <v>259.35238095238094</v>
      </c>
      <c r="Y136" s="9">
        <f t="shared" si="41"/>
        <v>280.96507936507936</v>
      </c>
      <c r="Z136" s="5"/>
      <c r="AA136" s="6"/>
      <c r="AB136" s="6"/>
      <c r="AC136" s="6"/>
      <c r="AD136" s="6"/>
    </row>
    <row r="137" spans="2:30" x14ac:dyDescent="0.15">
      <c r="B137" s="6">
        <v>231</v>
      </c>
      <c r="C137" s="6" t="s">
        <v>339</v>
      </c>
      <c r="D137" s="7">
        <v>61</v>
      </c>
      <c r="E137" s="7">
        <v>0</v>
      </c>
      <c r="F137" s="7">
        <v>40</v>
      </c>
      <c r="G137" s="7">
        <v>17</v>
      </c>
      <c r="H137" s="7">
        <v>3</v>
      </c>
      <c r="I137" s="7">
        <v>49</v>
      </c>
      <c r="J137" s="7">
        <v>73</v>
      </c>
      <c r="K137" s="7">
        <f t="shared" si="28"/>
        <v>10731</v>
      </c>
      <c r="L137" s="7">
        <v>22</v>
      </c>
      <c r="M137" s="7">
        <f t="shared" si="29"/>
        <v>71</v>
      </c>
      <c r="N137" s="7">
        <f t="shared" si="30"/>
        <v>74</v>
      </c>
      <c r="O137" s="8">
        <f t="shared" si="31"/>
        <v>0.95945945945945943</v>
      </c>
      <c r="P137" s="8">
        <f t="shared" si="32"/>
        <v>0.95945945945945943</v>
      </c>
      <c r="Q137" s="8">
        <f t="shared" si="33"/>
        <v>1.1993243243243243</v>
      </c>
      <c r="R137" s="8">
        <f t="shared" si="34"/>
        <v>1.5114864864864865</v>
      </c>
      <c r="S137" s="8">
        <f t="shared" si="35"/>
        <v>1.636036036036036</v>
      </c>
      <c r="T137" s="7">
        <f t="shared" si="36"/>
        <v>10731</v>
      </c>
      <c r="U137" s="9">
        <f t="shared" si="37"/>
        <v>145.01351351351352</v>
      </c>
      <c r="V137" s="9">
        <f t="shared" si="38"/>
        <v>159.51486486486488</v>
      </c>
      <c r="W137" s="9">
        <f t="shared" si="39"/>
        <v>217.52027027027026</v>
      </c>
      <c r="X137" s="9">
        <f t="shared" si="40"/>
        <v>232.02162162162165</v>
      </c>
      <c r="Y137" s="9">
        <f t="shared" si="41"/>
        <v>251.35675675675679</v>
      </c>
      <c r="Z137" s="5"/>
      <c r="AA137" s="6"/>
      <c r="AB137" s="6"/>
      <c r="AC137" s="6"/>
      <c r="AD137" s="6"/>
    </row>
    <row r="138" spans="2:30" x14ac:dyDescent="0.15">
      <c r="B138" s="6">
        <v>108</v>
      </c>
      <c r="C138" s="6" t="s">
        <v>340</v>
      </c>
      <c r="D138" s="7">
        <v>22</v>
      </c>
      <c r="E138" s="7">
        <v>0</v>
      </c>
      <c r="F138" s="7">
        <v>32</v>
      </c>
      <c r="G138" s="7">
        <v>14</v>
      </c>
      <c r="H138" s="7">
        <v>4</v>
      </c>
      <c r="I138" s="7">
        <v>25</v>
      </c>
      <c r="J138" s="7">
        <v>43</v>
      </c>
      <c r="K138" s="7">
        <f t="shared" si="28"/>
        <v>4300</v>
      </c>
      <c r="L138" s="7">
        <v>19</v>
      </c>
      <c r="M138" s="7">
        <f t="shared" si="29"/>
        <v>81</v>
      </c>
      <c r="N138" s="7">
        <f t="shared" si="30"/>
        <v>74</v>
      </c>
      <c r="O138" s="8">
        <f t="shared" si="31"/>
        <v>1.0945945945945945</v>
      </c>
      <c r="P138" s="8">
        <f t="shared" si="32"/>
        <v>1.0945945945945945</v>
      </c>
      <c r="Q138" s="8">
        <f t="shared" si="33"/>
        <v>1.3682432432432432</v>
      </c>
      <c r="R138" s="8">
        <f t="shared" si="34"/>
        <v>1.7277027027027028</v>
      </c>
      <c r="S138" s="8">
        <f t="shared" si="35"/>
        <v>1.87027027027027</v>
      </c>
      <c r="T138" s="7">
        <f t="shared" si="36"/>
        <v>4300</v>
      </c>
      <c r="U138" s="9">
        <f t="shared" si="37"/>
        <v>58.108108108108105</v>
      </c>
      <c r="V138" s="9">
        <f t="shared" si="38"/>
        <v>63.918918918918919</v>
      </c>
      <c r="W138" s="9">
        <f t="shared" si="39"/>
        <v>87.162162162162161</v>
      </c>
      <c r="X138" s="9">
        <f t="shared" si="40"/>
        <v>92.972972972972968</v>
      </c>
      <c r="Y138" s="9">
        <f t="shared" si="41"/>
        <v>100.72072072072073</v>
      </c>
      <c r="Z138" s="5"/>
      <c r="AA138" s="6"/>
      <c r="AB138" s="6"/>
      <c r="AC138" s="6"/>
      <c r="AD138" s="6"/>
    </row>
    <row r="139" spans="2:30" x14ac:dyDescent="0.15">
      <c r="B139" s="6">
        <v>114</v>
      </c>
      <c r="C139" s="6" t="s">
        <v>341</v>
      </c>
      <c r="D139" s="7">
        <v>19</v>
      </c>
      <c r="E139" s="7">
        <v>0</v>
      </c>
      <c r="F139" s="7">
        <v>42</v>
      </c>
      <c r="G139" s="7">
        <v>18</v>
      </c>
      <c r="H139" s="7">
        <v>4</v>
      </c>
      <c r="I139" s="7">
        <v>25</v>
      </c>
      <c r="J139" s="7">
        <v>38</v>
      </c>
      <c r="K139" s="7">
        <f t="shared" si="28"/>
        <v>3800</v>
      </c>
      <c r="L139" s="7">
        <v>25</v>
      </c>
      <c r="M139" s="7">
        <f t="shared" si="29"/>
        <v>105</v>
      </c>
      <c r="N139" s="7">
        <f t="shared" si="30"/>
        <v>96</v>
      </c>
      <c r="O139" s="8">
        <f t="shared" si="31"/>
        <v>1.09375</v>
      </c>
      <c r="P139" s="8">
        <f t="shared" si="32"/>
        <v>1.09375</v>
      </c>
      <c r="Q139" s="8">
        <f t="shared" si="33"/>
        <v>1.3671875</v>
      </c>
      <c r="R139" s="8">
        <f t="shared" si="34"/>
        <v>1.7317708333333335</v>
      </c>
      <c r="S139" s="8">
        <f t="shared" si="35"/>
        <v>1.875</v>
      </c>
      <c r="T139" s="7">
        <f t="shared" si="36"/>
        <v>3800</v>
      </c>
      <c r="U139" s="9">
        <f t="shared" si="37"/>
        <v>39.583333333333336</v>
      </c>
      <c r="V139" s="9">
        <f t="shared" si="38"/>
        <v>43.541666666666664</v>
      </c>
      <c r="W139" s="9">
        <f t="shared" si="39"/>
        <v>59.375</v>
      </c>
      <c r="X139" s="9">
        <f t="shared" si="40"/>
        <v>63.333333333333329</v>
      </c>
      <c r="Y139" s="9">
        <f t="shared" si="41"/>
        <v>68.611111111111114</v>
      </c>
      <c r="Z139" s="5"/>
      <c r="AA139" s="6"/>
      <c r="AB139" s="6"/>
      <c r="AC139" s="6"/>
      <c r="AD139" s="6"/>
    </row>
    <row r="140" spans="2:30" x14ac:dyDescent="0.15">
      <c r="B140" s="6">
        <v>109</v>
      </c>
      <c r="C140" s="6" t="s">
        <v>342</v>
      </c>
      <c r="D140" s="7">
        <v>18</v>
      </c>
      <c r="E140" s="7">
        <v>0</v>
      </c>
      <c r="F140" s="7">
        <v>64</v>
      </c>
      <c r="G140" s="7">
        <v>26</v>
      </c>
      <c r="H140" s="7">
        <v>3</v>
      </c>
      <c r="I140" s="7">
        <v>35</v>
      </c>
      <c r="J140" s="7">
        <v>62</v>
      </c>
      <c r="K140" s="7">
        <f t="shared" si="28"/>
        <v>6510</v>
      </c>
      <c r="L140" s="7">
        <v>40</v>
      </c>
      <c r="M140" s="7">
        <f t="shared" si="29"/>
        <v>125</v>
      </c>
      <c r="N140" s="7">
        <f t="shared" si="30"/>
        <v>116</v>
      </c>
      <c r="O140" s="8">
        <f t="shared" si="31"/>
        <v>1.0775862068965518</v>
      </c>
      <c r="P140" s="8">
        <f t="shared" si="32"/>
        <v>1.0775862068965518</v>
      </c>
      <c r="Q140" s="8">
        <f t="shared" si="33"/>
        <v>1.3469827586206897</v>
      </c>
      <c r="R140" s="8">
        <f t="shared" si="34"/>
        <v>1.709051724137931</v>
      </c>
      <c r="S140" s="8">
        <f t="shared" si="35"/>
        <v>1.8505747126436782</v>
      </c>
      <c r="T140" s="7">
        <f t="shared" si="36"/>
        <v>6510</v>
      </c>
      <c r="U140" s="9">
        <f t="shared" si="37"/>
        <v>56.120689655172413</v>
      </c>
      <c r="V140" s="9">
        <f t="shared" si="38"/>
        <v>61.732758620689665</v>
      </c>
      <c r="W140" s="9">
        <f t="shared" si="39"/>
        <v>84.181034482758605</v>
      </c>
      <c r="X140" s="9">
        <f t="shared" si="40"/>
        <v>89.793103448275843</v>
      </c>
      <c r="Y140" s="9">
        <f t="shared" si="41"/>
        <v>97.275862068965523</v>
      </c>
      <c r="Z140" s="5"/>
      <c r="AA140" s="6"/>
      <c r="AB140" s="6"/>
      <c r="AC140" s="6"/>
      <c r="AD140" s="6"/>
    </row>
    <row r="141" spans="2:30" x14ac:dyDescent="0.15">
      <c r="B141" s="6">
        <v>102</v>
      </c>
      <c r="C141" s="6" t="s">
        <v>343</v>
      </c>
      <c r="D141" s="7">
        <v>18</v>
      </c>
      <c r="E141" s="7">
        <v>0</v>
      </c>
      <c r="F141" s="7">
        <v>64</v>
      </c>
      <c r="G141" s="7">
        <v>26</v>
      </c>
      <c r="H141" s="7">
        <v>3</v>
      </c>
      <c r="I141" s="7">
        <v>35</v>
      </c>
      <c r="J141" s="7">
        <v>62</v>
      </c>
      <c r="K141" s="7">
        <f t="shared" si="28"/>
        <v>6510</v>
      </c>
      <c r="L141" s="7">
        <v>40</v>
      </c>
      <c r="M141" s="7">
        <f t="shared" si="29"/>
        <v>125</v>
      </c>
      <c r="N141" s="7">
        <f t="shared" si="30"/>
        <v>116</v>
      </c>
      <c r="O141" s="8">
        <f t="shared" si="31"/>
        <v>1.0775862068965518</v>
      </c>
      <c r="P141" s="8">
        <f t="shared" si="32"/>
        <v>1.0775862068965518</v>
      </c>
      <c r="Q141" s="8">
        <f t="shared" si="33"/>
        <v>1.3469827586206897</v>
      </c>
      <c r="R141" s="8">
        <f t="shared" si="34"/>
        <v>1.709051724137931</v>
      </c>
      <c r="S141" s="8">
        <f t="shared" si="35"/>
        <v>1.8505747126436782</v>
      </c>
      <c r="T141" s="7">
        <f t="shared" si="36"/>
        <v>6510</v>
      </c>
      <c r="U141" s="9">
        <f t="shared" si="37"/>
        <v>56.120689655172413</v>
      </c>
      <c r="V141" s="9">
        <f t="shared" si="38"/>
        <v>61.732758620689665</v>
      </c>
      <c r="W141" s="9">
        <f t="shared" si="39"/>
        <v>84.181034482758605</v>
      </c>
      <c r="X141" s="9">
        <f t="shared" si="40"/>
        <v>89.793103448275843</v>
      </c>
      <c r="Y141" s="9">
        <f t="shared" si="41"/>
        <v>97.275862068965523</v>
      </c>
      <c r="Z141" s="5"/>
      <c r="AA141" s="6"/>
      <c r="AB141" s="6"/>
      <c r="AC141" s="6"/>
      <c r="AD141" s="6"/>
    </row>
    <row r="142" spans="2:30" x14ac:dyDescent="0.15">
      <c r="B142" s="6">
        <v>101</v>
      </c>
      <c r="C142" s="6" t="s">
        <v>344</v>
      </c>
      <c r="D142" s="7">
        <v>17</v>
      </c>
      <c r="E142" s="7">
        <v>0</v>
      </c>
      <c r="F142" s="7">
        <v>61</v>
      </c>
      <c r="G142" s="7">
        <v>26</v>
      </c>
      <c r="H142" s="7">
        <v>3</v>
      </c>
      <c r="I142" s="7">
        <v>33</v>
      </c>
      <c r="J142" s="7">
        <v>58</v>
      </c>
      <c r="K142" s="7">
        <f t="shared" si="28"/>
        <v>5742</v>
      </c>
      <c r="L142" s="7">
        <v>39</v>
      </c>
      <c r="M142" s="7">
        <f t="shared" si="29"/>
        <v>122</v>
      </c>
      <c r="N142" s="7">
        <f t="shared" si="30"/>
        <v>113</v>
      </c>
      <c r="O142" s="8">
        <f t="shared" si="31"/>
        <v>1.0796460176991149</v>
      </c>
      <c r="P142" s="8">
        <f t="shared" si="32"/>
        <v>1.0796460176991149</v>
      </c>
      <c r="Q142" s="8">
        <f t="shared" si="33"/>
        <v>1.3495575221238938</v>
      </c>
      <c r="R142" s="8">
        <f t="shared" si="34"/>
        <v>1.7119469026548673</v>
      </c>
      <c r="S142" s="8">
        <f t="shared" si="35"/>
        <v>1.8536873156342184</v>
      </c>
      <c r="T142" s="7">
        <f t="shared" si="36"/>
        <v>5742</v>
      </c>
      <c r="U142" s="9">
        <f t="shared" si="37"/>
        <v>50.814159292035399</v>
      </c>
      <c r="V142" s="9">
        <f t="shared" si="38"/>
        <v>55.895575221238943</v>
      </c>
      <c r="W142" s="9">
        <f t="shared" si="39"/>
        <v>76.221238938053091</v>
      </c>
      <c r="X142" s="9">
        <f t="shared" si="40"/>
        <v>81.302654867256635</v>
      </c>
      <c r="Y142" s="9">
        <f t="shared" si="41"/>
        <v>88.07787610619468</v>
      </c>
      <c r="Z142" s="5"/>
      <c r="AA142" s="6"/>
      <c r="AB142" s="6"/>
      <c r="AC142" s="6"/>
      <c r="AD142" s="6"/>
    </row>
    <row r="143" spans="2:30" x14ac:dyDescent="0.15">
      <c r="B143" s="6">
        <v>112</v>
      </c>
      <c r="C143" s="6" t="s">
        <v>345</v>
      </c>
      <c r="D143" s="7">
        <v>13</v>
      </c>
      <c r="E143" s="7">
        <v>0</v>
      </c>
      <c r="F143" s="7">
        <v>31</v>
      </c>
      <c r="G143" s="7">
        <v>14</v>
      </c>
      <c r="H143" s="7">
        <v>2</v>
      </c>
      <c r="I143" s="7">
        <v>28</v>
      </c>
      <c r="J143" s="7">
        <v>42</v>
      </c>
      <c r="K143" s="7">
        <f t="shared" si="28"/>
        <v>2352</v>
      </c>
      <c r="L143" s="7">
        <v>25</v>
      </c>
      <c r="M143" s="7">
        <f t="shared" si="29"/>
        <v>55</v>
      </c>
      <c r="N143" s="7">
        <f t="shared" si="30"/>
        <v>45</v>
      </c>
      <c r="O143" s="8">
        <f t="shared" si="31"/>
        <v>1.2222222222222223</v>
      </c>
      <c r="P143" s="8">
        <f t="shared" si="32"/>
        <v>1.2222222222222223</v>
      </c>
      <c r="Q143" s="8">
        <f t="shared" si="33"/>
        <v>1.5277777777777779</v>
      </c>
      <c r="R143" s="8">
        <f t="shared" si="34"/>
        <v>1.9166666666666667</v>
      </c>
      <c r="S143" s="8">
        <f t="shared" si="35"/>
        <v>2.0740740740740744</v>
      </c>
      <c r="T143" s="7">
        <f t="shared" si="36"/>
        <v>2352</v>
      </c>
      <c r="U143" s="9">
        <f t="shared" si="37"/>
        <v>52.266666666666666</v>
      </c>
      <c r="V143" s="9">
        <f t="shared" si="38"/>
        <v>57.493333333333339</v>
      </c>
      <c r="W143" s="9">
        <f t="shared" si="39"/>
        <v>78.400000000000006</v>
      </c>
      <c r="X143" s="9">
        <f t="shared" si="40"/>
        <v>83.626666666666665</v>
      </c>
      <c r="Y143" s="9">
        <f t="shared" si="41"/>
        <v>90.595555555555549</v>
      </c>
      <c r="Z143" s="5"/>
      <c r="AA143" s="6"/>
      <c r="AB143" s="6"/>
      <c r="AC143" s="6"/>
      <c r="AD143" s="6"/>
    </row>
    <row r="144" spans="2:30" x14ac:dyDescent="0.15">
      <c r="B144" s="6">
        <v>111</v>
      </c>
      <c r="C144" s="6" t="s">
        <v>346</v>
      </c>
      <c r="D144" s="7">
        <v>11</v>
      </c>
      <c r="E144" s="7">
        <v>0</v>
      </c>
      <c r="F144" s="7">
        <v>28</v>
      </c>
      <c r="G144" s="7">
        <v>13</v>
      </c>
      <c r="H144" s="7">
        <v>2</v>
      </c>
      <c r="I144" s="7">
        <v>27</v>
      </c>
      <c r="J144" s="7">
        <v>29</v>
      </c>
      <c r="K144" s="7">
        <f t="shared" si="28"/>
        <v>1566</v>
      </c>
      <c r="L144" s="7">
        <v>23</v>
      </c>
      <c r="M144" s="7">
        <f t="shared" si="29"/>
        <v>51</v>
      </c>
      <c r="N144" s="7">
        <f t="shared" si="30"/>
        <v>41</v>
      </c>
      <c r="O144" s="8">
        <f t="shared" si="31"/>
        <v>1.2439024390243902</v>
      </c>
      <c r="P144" s="8">
        <f t="shared" si="32"/>
        <v>1.2439024390243902</v>
      </c>
      <c r="Q144" s="8">
        <f t="shared" si="33"/>
        <v>1.5548780487804879</v>
      </c>
      <c r="R144" s="8">
        <f t="shared" si="34"/>
        <v>1.9475609756097563</v>
      </c>
      <c r="S144" s="8">
        <f t="shared" si="35"/>
        <v>2.1073170731707322</v>
      </c>
      <c r="T144" s="7">
        <f t="shared" si="36"/>
        <v>1566</v>
      </c>
      <c r="U144" s="9">
        <f t="shared" si="37"/>
        <v>38.195121951219512</v>
      </c>
      <c r="V144" s="9">
        <f t="shared" si="38"/>
        <v>42.014634146341464</v>
      </c>
      <c r="W144" s="9">
        <f t="shared" si="39"/>
        <v>57.292682926829258</v>
      </c>
      <c r="X144" s="9">
        <f t="shared" si="40"/>
        <v>61.112195121951217</v>
      </c>
      <c r="Y144" s="9">
        <f t="shared" si="41"/>
        <v>66.2048780487805</v>
      </c>
      <c r="Z144" s="5"/>
      <c r="AA144" s="6"/>
      <c r="AB144" s="6"/>
      <c r="AC144" s="6"/>
      <c r="AD144" s="6"/>
    </row>
    <row r="145" spans="2:30" x14ac:dyDescent="0.15">
      <c r="B145" s="6">
        <v>104</v>
      </c>
      <c r="C145" s="6" t="s">
        <v>347</v>
      </c>
      <c r="D145" s="7">
        <v>10</v>
      </c>
      <c r="E145" s="7">
        <v>0</v>
      </c>
      <c r="F145" s="7">
        <v>21</v>
      </c>
      <c r="G145" s="7">
        <v>9</v>
      </c>
      <c r="H145" s="7">
        <v>2</v>
      </c>
      <c r="I145" s="7">
        <v>23</v>
      </c>
      <c r="J145" s="7">
        <v>24</v>
      </c>
      <c r="K145" s="7">
        <f t="shared" si="28"/>
        <v>1104</v>
      </c>
      <c r="L145" s="7">
        <v>18</v>
      </c>
      <c r="M145" s="7">
        <f t="shared" si="29"/>
        <v>41</v>
      </c>
      <c r="N145" s="7">
        <f t="shared" si="30"/>
        <v>30</v>
      </c>
      <c r="O145" s="8">
        <f t="shared" si="31"/>
        <v>1.3666666666666667</v>
      </c>
      <c r="P145" s="8">
        <f t="shared" si="32"/>
        <v>1.3666666666666667</v>
      </c>
      <c r="Q145" s="8">
        <f t="shared" si="33"/>
        <v>1.7083333333333335</v>
      </c>
      <c r="R145" s="8">
        <f t="shared" si="34"/>
        <v>2.128333333333333</v>
      </c>
      <c r="S145" s="8">
        <f t="shared" si="35"/>
        <v>2.3022222222222224</v>
      </c>
      <c r="T145" s="7">
        <f t="shared" si="36"/>
        <v>1104</v>
      </c>
      <c r="U145" s="9">
        <f t="shared" si="37"/>
        <v>36.799999999999997</v>
      </c>
      <c r="V145" s="9">
        <f t="shared" si="38"/>
        <v>40.480000000000004</v>
      </c>
      <c r="W145" s="9">
        <f t="shared" si="39"/>
        <v>55.199999999999996</v>
      </c>
      <c r="X145" s="9">
        <f t="shared" si="40"/>
        <v>58.88000000000001</v>
      </c>
      <c r="Y145" s="9">
        <f t="shared" si="41"/>
        <v>63.786666666666669</v>
      </c>
      <c r="Z145" s="5"/>
      <c r="AA145" s="6"/>
      <c r="AB145" s="6"/>
      <c r="AC145" s="6"/>
      <c r="AD145" s="6"/>
    </row>
    <row r="146" spans="2:30" x14ac:dyDescent="0.15">
      <c r="B146" s="6">
        <v>103</v>
      </c>
      <c r="C146" s="6" t="s">
        <v>348</v>
      </c>
      <c r="D146" s="7">
        <v>8</v>
      </c>
      <c r="E146" s="7">
        <v>0</v>
      </c>
      <c r="F146" s="7">
        <v>20</v>
      </c>
      <c r="G146" s="7">
        <v>0</v>
      </c>
      <c r="H146" s="7">
        <v>1</v>
      </c>
      <c r="I146" s="7">
        <v>24</v>
      </c>
      <c r="J146" s="7">
        <v>28</v>
      </c>
      <c r="K146" s="7">
        <f t="shared" si="28"/>
        <v>672</v>
      </c>
      <c r="L146" s="7">
        <v>25</v>
      </c>
      <c r="M146" s="7">
        <f t="shared" si="29"/>
        <v>30</v>
      </c>
      <c r="N146" s="7">
        <f t="shared" si="30"/>
        <v>20</v>
      </c>
      <c r="O146" s="8">
        <f t="shared" si="31"/>
        <v>1.5</v>
      </c>
      <c r="P146" s="8">
        <f t="shared" si="32"/>
        <v>1.5</v>
      </c>
      <c r="Q146" s="8">
        <f t="shared" si="33"/>
        <v>1.875</v>
      </c>
      <c r="R146" s="8">
        <f t="shared" si="34"/>
        <v>2.3125</v>
      </c>
      <c r="S146" s="8">
        <f t="shared" si="35"/>
        <v>2.5</v>
      </c>
      <c r="T146" s="7">
        <f t="shared" si="36"/>
        <v>672</v>
      </c>
      <c r="U146" s="9">
        <f t="shared" si="37"/>
        <v>33.6</v>
      </c>
      <c r="V146" s="9">
        <f t="shared" si="38"/>
        <v>36.96</v>
      </c>
      <c r="W146" s="9">
        <f t="shared" si="39"/>
        <v>50.4</v>
      </c>
      <c r="X146" s="9">
        <f t="shared" si="40"/>
        <v>53.759999999999991</v>
      </c>
      <c r="Y146" s="9">
        <f t="shared" si="41"/>
        <v>58.24</v>
      </c>
      <c r="Z146" s="5"/>
      <c r="AA146" s="6"/>
      <c r="AB146" s="6"/>
      <c r="AC146" s="6"/>
      <c r="AD146" s="6"/>
    </row>
    <row r="147" spans="2:30" x14ac:dyDescent="0.15">
      <c r="B147" s="6">
        <v>439</v>
      </c>
      <c r="C147" s="6" t="s">
        <v>349</v>
      </c>
      <c r="D147" s="7">
        <v>15</v>
      </c>
      <c r="E147" s="7">
        <v>0</v>
      </c>
      <c r="F147" s="7">
        <v>46</v>
      </c>
      <c r="G147" s="7">
        <v>20</v>
      </c>
      <c r="H147" s="7">
        <v>3</v>
      </c>
      <c r="I147" s="7">
        <v>29</v>
      </c>
      <c r="J147" s="7">
        <v>47</v>
      </c>
      <c r="K147" s="7">
        <f t="shared" si="28"/>
        <v>4089</v>
      </c>
      <c r="L147" s="7">
        <v>30</v>
      </c>
      <c r="M147" s="7">
        <f t="shared" si="29"/>
        <v>95</v>
      </c>
      <c r="N147" s="7">
        <f t="shared" si="30"/>
        <v>86</v>
      </c>
      <c r="O147" s="8">
        <f t="shared" si="31"/>
        <v>1.1046511627906976</v>
      </c>
      <c r="P147" s="8">
        <f t="shared" si="32"/>
        <v>1.1046511627906976</v>
      </c>
      <c r="Q147" s="8">
        <f t="shared" si="33"/>
        <v>1.3808139534883721</v>
      </c>
      <c r="R147" s="8">
        <f t="shared" si="34"/>
        <v>1.7470930232558142</v>
      </c>
      <c r="S147" s="8">
        <f t="shared" si="35"/>
        <v>1.8914728682170543</v>
      </c>
      <c r="T147" s="7">
        <f t="shared" si="36"/>
        <v>4089</v>
      </c>
      <c r="U147" s="9">
        <f t="shared" si="37"/>
        <v>47.546511627906973</v>
      </c>
      <c r="V147" s="9">
        <f t="shared" si="38"/>
        <v>52.301162790697681</v>
      </c>
      <c r="W147" s="9">
        <f t="shared" si="39"/>
        <v>71.319767441860463</v>
      </c>
      <c r="X147" s="9">
        <f t="shared" si="40"/>
        <v>76.074418604651171</v>
      </c>
      <c r="Y147" s="9">
        <f t="shared" si="41"/>
        <v>82.413953488372087</v>
      </c>
      <c r="Z147" s="5"/>
      <c r="AA147" s="6"/>
      <c r="AB147" s="6"/>
      <c r="AC147" s="6"/>
      <c r="AD147" s="6" t="s">
        <v>350</v>
      </c>
    </row>
    <row r="148" spans="2:30" x14ac:dyDescent="0.15">
      <c r="B148" s="6">
        <v>443</v>
      </c>
      <c r="C148" s="6" t="s">
        <v>351</v>
      </c>
      <c r="D148" s="7">
        <v>23</v>
      </c>
      <c r="E148" s="7">
        <v>0</v>
      </c>
      <c r="F148" s="7">
        <v>77</v>
      </c>
      <c r="G148" s="7">
        <v>31</v>
      </c>
      <c r="H148" s="7">
        <v>4</v>
      </c>
      <c r="I148" s="7">
        <v>34</v>
      </c>
      <c r="J148" s="7">
        <v>86</v>
      </c>
      <c r="K148" s="7">
        <f t="shared" si="28"/>
        <v>11696</v>
      </c>
      <c r="L148" s="7">
        <v>44</v>
      </c>
      <c r="M148" s="7">
        <f t="shared" si="29"/>
        <v>181</v>
      </c>
      <c r="N148" s="7">
        <f t="shared" si="30"/>
        <v>170</v>
      </c>
      <c r="O148" s="8">
        <f t="shared" si="31"/>
        <v>1.0647058823529412</v>
      </c>
      <c r="P148" s="8">
        <f t="shared" si="32"/>
        <v>1.0647058823529412</v>
      </c>
      <c r="Q148" s="8">
        <f t="shared" si="33"/>
        <v>1.3308823529411764</v>
      </c>
      <c r="R148" s="8">
        <f t="shared" si="34"/>
        <v>1.6932352941176472</v>
      </c>
      <c r="S148" s="8">
        <f t="shared" si="35"/>
        <v>1.8337254901960789</v>
      </c>
      <c r="T148" s="7">
        <f t="shared" si="36"/>
        <v>11696</v>
      </c>
      <c r="U148" s="9">
        <f t="shared" si="37"/>
        <v>68.8</v>
      </c>
      <c r="V148" s="9">
        <f t="shared" si="38"/>
        <v>75.680000000000007</v>
      </c>
      <c r="W148" s="9">
        <f t="shared" si="39"/>
        <v>103.19999999999999</v>
      </c>
      <c r="X148" s="9">
        <f t="shared" si="40"/>
        <v>110.08000000000001</v>
      </c>
      <c r="Y148" s="9">
        <f t="shared" si="41"/>
        <v>119.25333333333336</v>
      </c>
      <c r="Z148" s="5"/>
      <c r="AA148" s="6"/>
      <c r="AB148" s="6"/>
      <c r="AC148" s="6"/>
      <c r="AD148" s="6" t="s">
        <v>350</v>
      </c>
    </row>
    <row r="149" spans="2:30" x14ac:dyDescent="0.15">
      <c r="B149" s="6">
        <v>440</v>
      </c>
      <c r="C149" s="6" t="s">
        <v>352</v>
      </c>
      <c r="D149" s="7">
        <v>30</v>
      </c>
      <c r="E149" s="7">
        <v>0</v>
      </c>
      <c r="F149" s="7">
        <v>35</v>
      </c>
      <c r="G149" s="7">
        <v>14</v>
      </c>
      <c r="H149" s="7">
        <v>8</v>
      </c>
      <c r="I149" s="7">
        <v>62</v>
      </c>
      <c r="J149" s="7">
        <v>82</v>
      </c>
      <c r="K149" s="7">
        <f t="shared" si="28"/>
        <v>40672</v>
      </c>
      <c r="L149" s="7">
        <v>16</v>
      </c>
      <c r="M149" s="7">
        <f t="shared" si="29"/>
        <v>133</v>
      </c>
      <c r="N149" s="7">
        <f t="shared" si="30"/>
        <v>133</v>
      </c>
      <c r="O149" s="8">
        <f t="shared" si="31"/>
        <v>1</v>
      </c>
      <c r="P149" s="8">
        <f t="shared" si="32"/>
        <v>1</v>
      </c>
      <c r="Q149" s="8">
        <f t="shared" si="33"/>
        <v>1.25</v>
      </c>
      <c r="R149" s="8">
        <f t="shared" si="34"/>
        <v>1.5868421052631578</v>
      </c>
      <c r="S149" s="8">
        <f t="shared" si="35"/>
        <v>1.7182957393483711</v>
      </c>
      <c r="T149" s="7">
        <f t="shared" si="36"/>
        <v>40672</v>
      </c>
      <c r="U149" s="9">
        <f t="shared" si="37"/>
        <v>305.80451127819549</v>
      </c>
      <c r="V149" s="9">
        <f t="shared" si="38"/>
        <v>336.38496240601506</v>
      </c>
      <c r="W149" s="9">
        <f t="shared" si="39"/>
        <v>458.70676691729324</v>
      </c>
      <c r="X149" s="9">
        <f t="shared" si="40"/>
        <v>489.28721804511281</v>
      </c>
      <c r="Y149" s="9">
        <f t="shared" si="41"/>
        <v>530.06115288220553</v>
      </c>
      <c r="Z149" s="5"/>
      <c r="AA149" s="6"/>
      <c r="AB149" s="6"/>
      <c r="AC149" s="6"/>
      <c r="AD149" s="6" t="s">
        <v>350</v>
      </c>
    </row>
    <row r="150" spans="2:30" x14ac:dyDescent="0.15">
      <c r="V150" s="3"/>
      <c r="W150" s="3"/>
      <c r="X150" s="3"/>
      <c r="Y150" s="3"/>
    </row>
  </sheetData>
  <mergeCells count="3">
    <mergeCell ref="B59:AD59"/>
    <mergeCell ref="B104:AD104"/>
    <mergeCell ref="B1:A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2"/>
  <sheetViews>
    <sheetView workbookViewId="0">
      <selection activeCell="D13" sqref="D13"/>
    </sheetView>
  </sheetViews>
  <sheetFormatPr defaultRowHeight="13.5" x14ac:dyDescent="0.15"/>
  <cols>
    <col min="1" max="16384" width="9" style="17"/>
  </cols>
  <sheetData>
    <row r="1" spans="1:29" ht="14.25" x14ac:dyDescent="0.1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2"/>
      <c r="Z1" s="12"/>
      <c r="AA1" s="12"/>
      <c r="AB1" s="12"/>
      <c r="AC1" s="12"/>
    </row>
    <row r="2" spans="1:29" ht="14.25" x14ac:dyDescent="0.1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</row>
    <row r="3" spans="1:29" ht="67.5" x14ac:dyDescent="0.1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5" t="s">
        <v>29</v>
      </c>
    </row>
    <row r="4" spans="1:29" x14ac:dyDescent="0.15">
      <c r="A4" s="5">
        <v>2</v>
      </c>
      <c r="B4" s="5" t="s">
        <v>30</v>
      </c>
      <c r="C4" s="4">
        <v>0</v>
      </c>
      <c r="D4" s="4">
        <v>125</v>
      </c>
      <c r="E4" s="4">
        <v>10</v>
      </c>
      <c r="F4" s="4">
        <v>0</v>
      </c>
      <c r="G4" s="4">
        <v>1</v>
      </c>
      <c r="H4" s="4">
        <v>16</v>
      </c>
      <c r="I4" s="4">
        <v>17</v>
      </c>
      <c r="J4" s="4">
        <f>G4*H4*I4</f>
        <v>272</v>
      </c>
      <c r="K4" s="4">
        <v>15</v>
      </c>
      <c r="L4" s="4">
        <f>G4*K4+5</f>
        <v>20</v>
      </c>
      <c r="M4" s="4">
        <f>E4+(G4-1)*F4</f>
        <v>10</v>
      </c>
      <c r="N4" s="13">
        <f>L4/M4</f>
        <v>2</v>
      </c>
      <c r="O4" s="13">
        <f>N4</f>
        <v>2</v>
      </c>
      <c r="P4" s="13">
        <f>N4*1.25</f>
        <v>2.5</v>
      </c>
      <c r="Q4" s="13">
        <f>((L4-5)*1.28+5)/M4*1.25</f>
        <v>3.0249999999999999</v>
      </c>
      <c r="R4" s="13">
        <f>((L4-5)*1.3+5)/M4*100/75</f>
        <v>3.2666666666666671</v>
      </c>
      <c r="S4" s="4">
        <f>J4-D4</f>
        <v>147</v>
      </c>
      <c r="T4" s="14">
        <f>S4/M4</f>
        <v>14.7</v>
      </c>
      <c r="U4" s="14">
        <f>(J4*1.1-D4)/M4</f>
        <v>17.420000000000005</v>
      </c>
      <c r="V4" s="14">
        <f>(J4*1.2-D4)/M4*1.25</f>
        <v>25.174999999999997</v>
      </c>
      <c r="W4" s="14">
        <f>(J4*1.28-D4)/M4*1.25</f>
        <v>27.895000000000003</v>
      </c>
      <c r="X4" s="14">
        <f>(J4*1.3-D4)/M4*100/75</f>
        <v>30.480000000000008</v>
      </c>
      <c r="Y4" s="5"/>
      <c r="Z4" s="5">
        <v>10</v>
      </c>
      <c r="AA4" s="5"/>
      <c r="AB4" s="5"/>
      <c r="AC4" s="5"/>
    </row>
    <row r="5" spans="1:29" x14ac:dyDescent="0.15">
      <c r="A5" s="5">
        <v>3</v>
      </c>
      <c r="B5" s="5" t="s">
        <v>31</v>
      </c>
      <c r="C5" s="4">
        <v>0</v>
      </c>
      <c r="D5" s="4">
        <v>163</v>
      </c>
      <c r="E5" s="4">
        <v>13</v>
      </c>
      <c r="F5" s="4">
        <v>0</v>
      </c>
      <c r="G5" s="4">
        <v>1</v>
      </c>
      <c r="H5" s="4">
        <v>17</v>
      </c>
      <c r="I5" s="4">
        <v>21</v>
      </c>
      <c r="J5" s="4">
        <f>G5*H5*I5</f>
        <v>357</v>
      </c>
      <c r="K5" s="4">
        <v>18</v>
      </c>
      <c r="L5" s="4">
        <f>G5*K5+5</f>
        <v>23</v>
      </c>
      <c r="M5" s="4">
        <f>E5+(G5-1)*F5</f>
        <v>13</v>
      </c>
      <c r="N5" s="13">
        <f>L5/M5</f>
        <v>1.7692307692307692</v>
      </c>
      <c r="O5" s="13">
        <f>N5</f>
        <v>1.7692307692307692</v>
      </c>
      <c r="P5" s="13">
        <f>N5*1.25</f>
        <v>2.2115384615384617</v>
      </c>
      <c r="Q5" s="13">
        <f>((L5-5)*1.28+5)/M5*1.25</f>
        <v>2.6961538461538459</v>
      </c>
      <c r="R5" s="13">
        <f>((L5-5)*1.3+5)/M5*100/75</f>
        <v>2.9128205128205131</v>
      </c>
      <c r="S5" s="4">
        <f>J5-D5</f>
        <v>194</v>
      </c>
      <c r="T5" s="14">
        <f>S5/M5</f>
        <v>14.923076923076923</v>
      </c>
      <c r="U5" s="14">
        <f>(J5*1.1-D5)/M5</f>
        <v>17.669230769230772</v>
      </c>
      <c r="V5" s="14">
        <f>(J5*1.2-D5)/M5*1.25</f>
        <v>25.519230769230766</v>
      </c>
      <c r="W5" s="14">
        <f>(J5*1.28-D5)/M5*1.25</f>
        <v>28.265384615384619</v>
      </c>
      <c r="X5" s="14">
        <f>(J5*1.3-D5)/M5*100/75</f>
        <v>30.882051282051282</v>
      </c>
      <c r="Y5" s="5"/>
      <c r="Z5" s="5">
        <v>10</v>
      </c>
      <c r="AA5" s="5"/>
      <c r="AB5" s="5"/>
      <c r="AC5" s="5"/>
    </row>
    <row r="6" spans="1:29" x14ac:dyDescent="0.15">
      <c r="A6" s="5">
        <v>40</v>
      </c>
      <c r="B6" s="5" t="s">
        <v>32</v>
      </c>
      <c r="C6" s="4">
        <v>0</v>
      </c>
      <c r="D6" s="4">
        <v>80</v>
      </c>
      <c r="E6" s="4">
        <v>8</v>
      </c>
      <c r="F6" s="4">
        <v>0</v>
      </c>
      <c r="G6" s="4">
        <v>1</v>
      </c>
      <c r="H6" s="4">
        <v>25</v>
      </c>
      <c r="I6" s="4">
        <v>6</v>
      </c>
      <c r="J6" s="4">
        <f>G6*H6*I6</f>
        <v>150</v>
      </c>
      <c r="K6" s="4">
        <v>10</v>
      </c>
      <c r="L6" s="4">
        <f>G6*K6+5</f>
        <v>15</v>
      </c>
      <c r="M6" s="4">
        <f>E6+(G6-1)*F6</f>
        <v>8</v>
      </c>
      <c r="N6" s="13">
        <f>L6/M6</f>
        <v>1.875</v>
      </c>
      <c r="O6" s="13">
        <f>N6</f>
        <v>1.875</v>
      </c>
      <c r="P6" s="13">
        <f>N6*1.25</f>
        <v>2.34375</v>
      </c>
      <c r="Q6" s="13">
        <f>((L6-5)*1.28+5)/M6*1.25</f>
        <v>2.78125</v>
      </c>
      <c r="R6" s="13">
        <f>((L6-5)*1.3+5)/M6*100/75</f>
        <v>3</v>
      </c>
      <c r="S6" s="4">
        <f>J6-D6</f>
        <v>70</v>
      </c>
      <c r="T6" s="14">
        <f>S6/M6</f>
        <v>8.75</v>
      </c>
      <c r="U6" s="14">
        <f>(J6*1.1-D6)/M6</f>
        <v>10.625</v>
      </c>
      <c r="V6" s="14">
        <f>(J6*1.2-D6)/M6*1.25</f>
        <v>15.625</v>
      </c>
      <c r="W6" s="14">
        <f>(J6*1.28-D6)/M6*1.25</f>
        <v>17.5</v>
      </c>
      <c r="X6" s="14">
        <f>(J6*1.3-D6)/M6*100/75</f>
        <v>19.166666666666668</v>
      </c>
      <c r="Y6" s="5"/>
      <c r="Z6" s="5">
        <v>10</v>
      </c>
      <c r="AA6" s="5"/>
      <c r="AB6" s="5"/>
      <c r="AC6" s="5"/>
    </row>
    <row r="7" spans="1:29" x14ac:dyDescent="0.15">
      <c r="A7" s="5">
        <v>59</v>
      </c>
      <c r="B7" s="5" t="s">
        <v>33</v>
      </c>
      <c r="C7" s="4">
        <v>1</v>
      </c>
      <c r="D7" s="4">
        <v>168</v>
      </c>
      <c r="E7" s="4">
        <v>14</v>
      </c>
      <c r="F7" s="4">
        <v>0</v>
      </c>
      <c r="G7" s="4">
        <v>1</v>
      </c>
      <c r="H7" s="4">
        <v>17</v>
      </c>
      <c r="I7" s="4">
        <v>22</v>
      </c>
      <c r="J7" s="4">
        <f>G7*H7*I7</f>
        <v>374</v>
      </c>
      <c r="K7" s="4">
        <v>19</v>
      </c>
      <c r="L7" s="4">
        <f>G7*K7+5</f>
        <v>24</v>
      </c>
      <c r="M7" s="4">
        <f>E7+(G7-1)*F7</f>
        <v>14</v>
      </c>
      <c r="N7" s="13">
        <f>L7/M7</f>
        <v>1.7142857142857142</v>
      </c>
      <c r="O7" s="13">
        <f>N7</f>
        <v>1.7142857142857142</v>
      </c>
      <c r="P7" s="13">
        <f>N7*1.25</f>
        <v>2.1428571428571428</v>
      </c>
      <c r="Q7" s="13">
        <f>((L7-5)*1.28+5)/M7*1.25</f>
        <v>2.6178571428571429</v>
      </c>
      <c r="R7" s="13">
        <f>((L7-5)*1.3+5)/M7*100/75</f>
        <v>2.8285714285714287</v>
      </c>
      <c r="S7" s="4">
        <f>J7-D7</f>
        <v>206</v>
      </c>
      <c r="T7" s="14">
        <f>S7/M7</f>
        <v>14.714285714285714</v>
      </c>
      <c r="U7" s="14">
        <f>(J7*1.1-D7)/M7</f>
        <v>17.38571428571429</v>
      </c>
      <c r="V7" s="14">
        <f>(J7*1.2-D7)/M7*1.25</f>
        <v>25.071428571428569</v>
      </c>
      <c r="W7" s="14">
        <f>(J7*1.28-D7)/M7*1.25</f>
        <v>27.742857142857144</v>
      </c>
      <c r="X7" s="14">
        <f>(J7*1.3-D7)/M7*100/75</f>
        <v>30.304761904761904</v>
      </c>
      <c r="Y7" s="5"/>
      <c r="Z7" s="5">
        <v>11</v>
      </c>
      <c r="AA7" s="5"/>
      <c r="AB7" s="5"/>
      <c r="AC7" s="5"/>
    </row>
    <row r="8" spans="1:29" x14ac:dyDescent="0.15">
      <c r="A8" s="5">
        <v>65</v>
      </c>
      <c r="B8" s="5" t="s">
        <v>34</v>
      </c>
      <c r="C8" s="4">
        <v>1</v>
      </c>
      <c r="D8" s="4">
        <v>169</v>
      </c>
      <c r="E8" s="4">
        <v>14</v>
      </c>
      <c r="F8" s="4">
        <v>0</v>
      </c>
      <c r="G8" s="4">
        <v>1</v>
      </c>
      <c r="H8" s="4">
        <v>17</v>
      </c>
      <c r="I8" s="4">
        <v>22</v>
      </c>
      <c r="J8" s="4">
        <f>G8*H8*I8</f>
        <v>374</v>
      </c>
      <c r="K8" s="4">
        <v>19</v>
      </c>
      <c r="L8" s="4">
        <f>G8*K8+5</f>
        <v>24</v>
      </c>
      <c r="M8" s="4">
        <f>E8+(G8-1)*F8</f>
        <v>14</v>
      </c>
      <c r="N8" s="13">
        <f>L8/M8</f>
        <v>1.7142857142857142</v>
      </c>
      <c r="O8" s="13">
        <f>N8</f>
        <v>1.7142857142857142</v>
      </c>
      <c r="P8" s="13">
        <f>N8*1.25</f>
        <v>2.1428571428571428</v>
      </c>
      <c r="Q8" s="13">
        <f>((L8-5)*1.28+5)/M8*1.25</f>
        <v>2.6178571428571429</v>
      </c>
      <c r="R8" s="13">
        <f>((L8-5)*1.3+5)/M8*100/75</f>
        <v>2.8285714285714287</v>
      </c>
      <c r="S8" s="4">
        <f>J8-D8</f>
        <v>205</v>
      </c>
      <c r="T8" s="14">
        <f>S8/M8</f>
        <v>14.642857142857142</v>
      </c>
      <c r="U8" s="14">
        <f>(J8*1.1-D8)/M8</f>
        <v>17.314285714285717</v>
      </c>
      <c r="V8" s="14">
        <f>(J8*1.2-D8)/M8*1.25</f>
        <v>24.982142857142861</v>
      </c>
      <c r="W8" s="14">
        <f>(J8*1.28-D8)/M8*1.25</f>
        <v>27.653571428571432</v>
      </c>
      <c r="X8" s="14">
        <f>(J8*1.3-D8)/M8*100/75</f>
        <v>30.209523809523805</v>
      </c>
      <c r="Y8" s="5"/>
      <c r="Z8" s="5">
        <v>11</v>
      </c>
      <c r="AA8" s="5"/>
      <c r="AB8" s="5"/>
      <c r="AC8" s="5"/>
    </row>
    <row r="9" spans="1:29" x14ac:dyDescent="0.15">
      <c r="A9" s="5">
        <v>60</v>
      </c>
      <c r="B9" s="5" t="s">
        <v>35</v>
      </c>
      <c r="C9" s="4">
        <v>2</v>
      </c>
      <c r="D9" s="4">
        <v>168</v>
      </c>
      <c r="E9" s="4">
        <v>14</v>
      </c>
      <c r="F9" s="4">
        <v>0</v>
      </c>
      <c r="G9" s="4">
        <v>1</v>
      </c>
      <c r="H9" s="4">
        <v>18</v>
      </c>
      <c r="I9" s="4">
        <v>21</v>
      </c>
      <c r="J9" s="4">
        <f>G9*H9*I9</f>
        <v>378</v>
      </c>
      <c r="K9" s="4">
        <v>19</v>
      </c>
      <c r="L9" s="4">
        <f>G9*K9+5</f>
        <v>24</v>
      </c>
      <c r="M9" s="4">
        <f>E9+(G9-1)*F9</f>
        <v>14</v>
      </c>
      <c r="N9" s="13">
        <f>L9/M9</f>
        <v>1.7142857142857142</v>
      </c>
      <c r="O9" s="13">
        <f>N9</f>
        <v>1.7142857142857142</v>
      </c>
      <c r="P9" s="13">
        <f>N9*1.25</f>
        <v>2.1428571428571428</v>
      </c>
      <c r="Q9" s="13">
        <f>((L9-5)*1.28+5)/M9*1.25</f>
        <v>2.6178571428571429</v>
      </c>
      <c r="R9" s="13">
        <f>((L9-5)*1.3+5)/M9*100/75</f>
        <v>2.8285714285714287</v>
      </c>
      <c r="S9" s="4">
        <f>J9-D9</f>
        <v>210</v>
      </c>
      <c r="T9" s="14">
        <f>S9/M9</f>
        <v>15</v>
      </c>
      <c r="U9" s="14">
        <f>(J9*1.1-D9)/M9</f>
        <v>17.7</v>
      </c>
      <c r="V9" s="14">
        <f>(J9*1.2-D9)/M9*1.25</f>
        <v>25.5</v>
      </c>
      <c r="W9" s="14">
        <f>(J9*1.28-D9)/M9*1.25</f>
        <v>28.200000000000003</v>
      </c>
      <c r="X9" s="14">
        <f>(J9*1.3-D9)/M9*100/75</f>
        <v>30.8</v>
      </c>
      <c r="Y9" s="5"/>
      <c r="Z9" s="5">
        <v>12</v>
      </c>
      <c r="AA9" s="5"/>
      <c r="AB9" s="5"/>
      <c r="AC9" s="5"/>
    </row>
    <row r="10" spans="1:29" x14ac:dyDescent="0.15">
      <c r="A10" s="5">
        <v>61</v>
      </c>
      <c r="B10" s="5" t="s">
        <v>36</v>
      </c>
      <c r="C10" s="4">
        <v>2</v>
      </c>
      <c r="D10" s="4">
        <v>168</v>
      </c>
      <c r="E10" s="4">
        <v>14</v>
      </c>
      <c r="F10" s="4">
        <v>0</v>
      </c>
      <c r="G10" s="4">
        <v>1</v>
      </c>
      <c r="H10" s="4">
        <v>18</v>
      </c>
      <c r="I10" s="4">
        <v>21</v>
      </c>
      <c r="J10" s="4">
        <f>G10*H10*I10</f>
        <v>378</v>
      </c>
      <c r="K10" s="4">
        <v>19</v>
      </c>
      <c r="L10" s="4">
        <f>G10*K10+5</f>
        <v>24</v>
      </c>
      <c r="M10" s="4">
        <f>E10+(G10-1)*F10</f>
        <v>14</v>
      </c>
      <c r="N10" s="13">
        <f>L10/M10</f>
        <v>1.7142857142857142</v>
      </c>
      <c r="O10" s="13">
        <f>N10</f>
        <v>1.7142857142857142</v>
      </c>
      <c r="P10" s="13">
        <f>N10*1.25</f>
        <v>2.1428571428571428</v>
      </c>
      <c r="Q10" s="13">
        <f>((L10-5)*1.28+5)/M10*1.25</f>
        <v>2.6178571428571429</v>
      </c>
      <c r="R10" s="13">
        <f>((L10-5)*1.3+5)/M10*100/75</f>
        <v>2.8285714285714287</v>
      </c>
      <c r="S10" s="4">
        <f>J10-D10</f>
        <v>210</v>
      </c>
      <c r="T10" s="14">
        <f>S10/M10</f>
        <v>15</v>
      </c>
      <c r="U10" s="14">
        <f>(J10*1.1-D10)/M10</f>
        <v>17.7</v>
      </c>
      <c r="V10" s="14">
        <f>(J10*1.2-D10)/M10*1.25</f>
        <v>25.5</v>
      </c>
      <c r="W10" s="14">
        <f>(J10*1.28-D10)/M10*1.25</f>
        <v>28.200000000000003</v>
      </c>
      <c r="X10" s="14">
        <f>(J10*1.3-D10)/M10*100/75</f>
        <v>30.8</v>
      </c>
      <c r="Y10" s="5"/>
      <c r="Z10" s="5">
        <v>12</v>
      </c>
      <c r="AA10" s="5"/>
      <c r="AB10" s="5"/>
      <c r="AC10" s="5"/>
    </row>
    <row r="11" spans="1:29" x14ac:dyDescent="0.15">
      <c r="A11" s="5">
        <v>4</v>
      </c>
      <c r="B11" s="5" t="s">
        <v>37</v>
      </c>
      <c r="C11" s="4">
        <v>3</v>
      </c>
      <c r="D11" s="4">
        <v>175</v>
      </c>
      <c r="E11" s="4">
        <v>14</v>
      </c>
      <c r="F11" s="4">
        <v>0</v>
      </c>
      <c r="G11" s="4">
        <v>1</v>
      </c>
      <c r="H11" s="4">
        <v>17</v>
      </c>
      <c r="I11" s="4">
        <v>23</v>
      </c>
      <c r="J11" s="4">
        <f>G11*H11*I11</f>
        <v>391</v>
      </c>
      <c r="K11" s="4">
        <v>19</v>
      </c>
      <c r="L11" s="4">
        <f>G11*K11+5</f>
        <v>24</v>
      </c>
      <c r="M11" s="4">
        <f>E11+(G11-1)*F11</f>
        <v>14</v>
      </c>
      <c r="N11" s="13">
        <f>L11/M11</f>
        <v>1.7142857142857142</v>
      </c>
      <c r="O11" s="13">
        <f>N11</f>
        <v>1.7142857142857142</v>
      </c>
      <c r="P11" s="13">
        <f>N11*1.25</f>
        <v>2.1428571428571428</v>
      </c>
      <c r="Q11" s="13">
        <f>((L11-5)*1.28+5)/M11*1.25</f>
        <v>2.6178571428571429</v>
      </c>
      <c r="R11" s="13">
        <f>((L11-5)*1.3+5)/M11*100/75</f>
        <v>2.8285714285714287</v>
      </c>
      <c r="S11" s="4">
        <f>J11-D11</f>
        <v>216</v>
      </c>
      <c r="T11" s="14">
        <f>S11/M11</f>
        <v>15.428571428571429</v>
      </c>
      <c r="U11" s="14">
        <f>(J11*1.1-D11)/M11</f>
        <v>18.221428571428572</v>
      </c>
      <c r="V11" s="14">
        <f>(J11*1.2-D11)/M11*1.25</f>
        <v>26.267857142857139</v>
      </c>
      <c r="W11" s="14">
        <f>(J11*1.28-D11)/M11*1.25</f>
        <v>29.06071428571429</v>
      </c>
      <c r="X11" s="14">
        <f>(J11*1.3-D11)/M11*100/75</f>
        <v>31.742857142857144</v>
      </c>
      <c r="Y11" s="5"/>
      <c r="Z11" s="5">
        <v>13</v>
      </c>
      <c r="AA11" s="5"/>
      <c r="AB11" s="5"/>
      <c r="AC11" s="5"/>
    </row>
    <row r="12" spans="1:29" x14ac:dyDescent="0.15">
      <c r="A12" s="5">
        <v>5</v>
      </c>
      <c r="B12" s="5" t="s">
        <v>38</v>
      </c>
      <c r="C12" s="4">
        <v>4</v>
      </c>
      <c r="D12" s="4">
        <v>188</v>
      </c>
      <c r="E12" s="4">
        <v>15</v>
      </c>
      <c r="F12" s="4">
        <v>0</v>
      </c>
      <c r="G12" s="4">
        <v>1</v>
      </c>
      <c r="H12" s="4">
        <v>18</v>
      </c>
      <c r="I12" s="4">
        <v>24</v>
      </c>
      <c r="J12" s="4">
        <f>G12*H12*I12</f>
        <v>432</v>
      </c>
      <c r="K12" s="4">
        <v>20</v>
      </c>
      <c r="L12" s="4">
        <f>G12*K12+5</f>
        <v>25</v>
      </c>
      <c r="M12" s="4">
        <f>E12+(G12-1)*F12</f>
        <v>15</v>
      </c>
      <c r="N12" s="13">
        <f>L12/M12</f>
        <v>1.6666666666666667</v>
      </c>
      <c r="O12" s="13">
        <f>N12</f>
        <v>1.6666666666666667</v>
      </c>
      <c r="P12" s="13">
        <f>N12*1.25</f>
        <v>2.0833333333333335</v>
      </c>
      <c r="Q12" s="13">
        <f>((L12-5)*1.28+5)/M12*1.25</f>
        <v>2.5499999999999998</v>
      </c>
      <c r="R12" s="13">
        <f>((L12-5)*1.3+5)/M12*100/75</f>
        <v>2.755555555555556</v>
      </c>
      <c r="S12" s="4">
        <f>J12-D12</f>
        <v>244</v>
      </c>
      <c r="T12" s="14">
        <f>S12/M12</f>
        <v>16.266666666666666</v>
      </c>
      <c r="U12" s="14">
        <f>(J12*1.1-D12)/M12</f>
        <v>19.146666666666668</v>
      </c>
      <c r="V12" s="14">
        <f>(J12*1.2-D12)/M12*1.25</f>
        <v>27.533333333333331</v>
      </c>
      <c r="W12" s="14">
        <f>(J12*1.28-D12)/M12*1.25</f>
        <v>30.413333333333338</v>
      </c>
      <c r="X12" s="14">
        <f>(J12*1.3-D12)/M12*100/75</f>
        <v>33.208888888888893</v>
      </c>
      <c r="Y12" s="5"/>
      <c r="Z12" s="5">
        <v>14</v>
      </c>
      <c r="AA12" s="5"/>
      <c r="AB12" s="5"/>
      <c r="AC12" s="5"/>
    </row>
    <row r="13" spans="1:29" x14ac:dyDescent="0.15">
      <c r="A13" s="5">
        <v>71</v>
      </c>
      <c r="B13" s="5" t="s">
        <v>39</v>
      </c>
      <c r="C13" s="4">
        <v>4</v>
      </c>
      <c r="D13" s="4">
        <v>195</v>
      </c>
      <c r="E13" s="4">
        <v>11</v>
      </c>
      <c r="F13" s="4">
        <v>0</v>
      </c>
      <c r="G13" s="4">
        <v>1</v>
      </c>
      <c r="H13" s="4">
        <v>18</v>
      </c>
      <c r="I13" s="4">
        <v>21</v>
      </c>
      <c r="J13" s="4">
        <f>G13*H13*I13</f>
        <v>378</v>
      </c>
      <c r="K13" s="4">
        <v>15</v>
      </c>
      <c r="L13" s="4">
        <f>G13*K13+5</f>
        <v>20</v>
      </c>
      <c r="M13" s="4">
        <f>E13+(G13-1)*F13</f>
        <v>11</v>
      </c>
      <c r="N13" s="13">
        <f>L13/M13</f>
        <v>1.8181818181818181</v>
      </c>
      <c r="O13" s="13">
        <f>N13</f>
        <v>1.8181818181818181</v>
      </c>
      <c r="P13" s="13">
        <f>N13*1.25</f>
        <v>2.2727272727272725</v>
      </c>
      <c r="Q13" s="13">
        <f>((L13-5)*1.28+5)/M13*1.25</f>
        <v>2.7499999999999996</v>
      </c>
      <c r="R13" s="13">
        <f>((L13-5)*1.3+5)/M13*100/75</f>
        <v>2.9696969696969697</v>
      </c>
      <c r="S13" s="4">
        <f>J13-D13</f>
        <v>183</v>
      </c>
      <c r="T13" s="14">
        <f>S13/M13</f>
        <v>16.636363636363637</v>
      </c>
      <c r="U13" s="14">
        <f>(J13*1.1-D13)/M13</f>
        <v>20.072727272727274</v>
      </c>
      <c r="V13" s="14">
        <f>(J13*1.2-D13)/M13*1.25</f>
        <v>29.38636363636363</v>
      </c>
      <c r="W13" s="14">
        <f>(J13*1.28-D13)/M13*1.25</f>
        <v>32.822727272727278</v>
      </c>
      <c r="X13" s="14">
        <f>(J13*1.3-D13)/M13*100/75</f>
        <v>35.927272727272729</v>
      </c>
      <c r="Y13" s="5"/>
      <c r="Z13" s="5">
        <v>14</v>
      </c>
      <c r="AA13" s="5"/>
      <c r="AB13" s="5"/>
      <c r="AC13" s="5"/>
    </row>
    <row r="14" spans="1:29" x14ac:dyDescent="0.15">
      <c r="A14" s="5">
        <v>96</v>
      </c>
      <c r="B14" s="5" t="s">
        <v>40</v>
      </c>
      <c r="C14" s="4">
        <v>4</v>
      </c>
      <c r="D14" s="4">
        <v>195</v>
      </c>
      <c r="E14" s="4">
        <v>19</v>
      </c>
      <c r="F14" s="4">
        <v>0</v>
      </c>
      <c r="G14" s="4">
        <v>1</v>
      </c>
      <c r="H14" s="4">
        <v>21</v>
      </c>
      <c r="I14" s="4">
        <v>24</v>
      </c>
      <c r="J14" s="4">
        <f>G14*H14*I14</f>
        <v>504</v>
      </c>
      <c r="K14" s="4">
        <v>25</v>
      </c>
      <c r="L14" s="4">
        <f>G14*K14+5</f>
        <v>30</v>
      </c>
      <c r="M14" s="4">
        <f>E14+(G14-1)*F14</f>
        <v>19</v>
      </c>
      <c r="N14" s="13">
        <f>L14/M14</f>
        <v>1.5789473684210527</v>
      </c>
      <c r="O14" s="13">
        <f>N14</f>
        <v>1.5789473684210527</v>
      </c>
      <c r="P14" s="13">
        <f>N14*1.25</f>
        <v>1.9736842105263159</v>
      </c>
      <c r="Q14" s="13">
        <f>((L14-5)*1.28+5)/M14*1.25</f>
        <v>2.4342105263157894</v>
      </c>
      <c r="R14" s="13">
        <f>((L14-5)*1.3+5)/M14*100/75</f>
        <v>2.6315789473684208</v>
      </c>
      <c r="S14" s="4">
        <f>J14-D14</f>
        <v>309</v>
      </c>
      <c r="T14" s="14">
        <f>S14/M14</f>
        <v>16.263157894736842</v>
      </c>
      <c r="U14" s="14">
        <f>(J14*1.1-D14)/M14</f>
        <v>18.915789473684214</v>
      </c>
      <c r="V14" s="14">
        <f>(J14*1.2-D14)/M14*1.25</f>
        <v>26.960526315789473</v>
      </c>
      <c r="W14" s="14">
        <f>(J14*1.28-D14)/M14*1.25</f>
        <v>29.61315789473684</v>
      </c>
      <c r="X14" s="14">
        <f>(J14*1.3-D14)/M14*100/75</f>
        <v>32.294736842105266</v>
      </c>
      <c r="Y14" s="5"/>
      <c r="Z14" s="5">
        <v>14</v>
      </c>
      <c r="AA14" s="5"/>
      <c r="AB14" s="5"/>
      <c r="AC14" s="5"/>
    </row>
    <row r="15" spans="1:29" x14ac:dyDescent="0.15">
      <c r="A15" s="5">
        <v>99</v>
      </c>
      <c r="B15" s="5" t="s">
        <v>41</v>
      </c>
      <c r="C15" s="4">
        <v>4</v>
      </c>
      <c r="D15" s="4">
        <v>194</v>
      </c>
      <c r="E15" s="4">
        <v>17</v>
      </c>
      <c r="F15" s="4">
        <v>0</v>
      </c>
      <c r="G15" s="4">
        <v>1</v>
      </c>
      <c r="H15" s="4">
        <v>23</v>
      </c>
      <c r="I15" s="4">
        <v>24</v>
      </c>
      <c r="J15" s="4">
        <f>G15*H15*I15</f>
        <v>552</v>
      </c>
      <c r="K15" s="4">
        <v>29</v>
      </c>
      <c r="L15" s="4">
        <f>G15*K15+5</f>
        <v>34</v>
      </c>
      <c r="M15" s="4">
        <f>E15+(G15-1)*F15</f>
        <v>17</v>
      </c>
      <c r="N15" s="13">
        <f>L15/M15</f>
        <v>2</v>
      </c>
      <c r="O15" s="13">
        <f>N15</f>
        <v>2</v>
      </c>
      <c r="P15" s="13">
        <f>N15*1.25</f>
        <v>2.5</v>
      </c>
      <c r="Q15" s="13">
        <f>((L15-5)*1.28+5)/M15*1.25</f>
        <v>3.0970588235294114</v>
      </c>
      <c r="R15" s="13">
        <f>((L15-5)*1.3+5)/M15*100/75</f>
        <v>3.3490196078431373</v>
      </c>
      <c r="S15" s="4">
        <f>J15-D15</f>
        <v>358</v>
      </c>
      <c r="T15" s="14">
        <f>S15/M15</f>
        <v>21.058823529411764</v>
      </c>
      <c r="U15" s="14">
        <f>(J15*1.1-D15)/M15</f>
        <v>24.305882352941179</v>
      </c>
      <c r="V15" s="14">
        <f>(J15*1.2-D15)/M15*1.25</f>
        <v>34.441176470588232</v>
      </c>
      <c r="W15" s="14">
        <f>(J15*1.28-D15)/M15*1.25</f>
        <v>37.688235294117653</v>
      </c>
      <c r="X15" s="14">
        <f>(J15*1.3-D15)/M15*100/75</f>
        <v>41.06666666666667</v>
      </c>
      <c r="Y15" s="5"/>
      <c r="Z15" s="5">
        <v>14</v>
      </c>
      <c r="AA15" s="5"/>
      <c r="AB15" s="5"/>
      <c r="AC15" s="5"/>
    </row>
    <row r="16" spans="1:29" x14ac:dyDescent="0.15">
      <c r="A16" s="5">
        <v>6</v>
      </c>
      <c r="B16" s="5" t="s">
        <v>42</v>
      </c>
      <c r="C16" s="4">
        <v>5</v>
      </c>
      <c r="D16" s="4">
        <v>237</v>
      </c>
      <c r="E16" s="4">
        <v>16</v>
      </c>
      <c r="F16" s="4">
        <v>0</v>
      </c>
      <c r="G16" s="4">
        <v>1</v>
      </c>
      <c r="H16" s="4">
        <v>20</v>
      </c>
      <c r="I16" s="4">
        <v>25</v>
      </c>
      <c r="J16" s="4">
        <f>G16*H16*I16</f>
        <v>500</v>
      </c>
      <c r="K16" s="4">
        <v>21</v>
      </c>
      <c r="L16" s="4">
        <f>G16*K16+5</f>
        <v>26</v>
      </c>
      <c r="M16" s="4">
        <f>E16+(G16-1)*F16</f>
        <v>16</v>
      </c>
      <c r="N16" s="13">
        <f>L16/M16</f>
        <v>1.625</v>
      </c>
      <c r="O16" s="13">
        <f>N16</f>
        <v>1.625</v>
      </c>
      <c r="P16" s="13">
        <f>N16*1.25</f>
        <v>2.03125</v>
      </c>
      <c r="Q16" s="13">
        <f>((L16-5)*1.28+5)/M16*1.25</f>
        <v>2.4906250000000001</v>
      </c>
      <c r="R16" s="13">
        <f>((L16-5)*1.3+5)/M16*100/75</f>
        <v>2.6916666666666664</v>
      </c>
      <c r="S16" s="4">
        <f>J16-D16</f>
        <v>263</v>
      </c>
      <c r="T16" s="14">
        <f>S16/M16</f>
        <v>16.4375</v>
      </c>
      <c r="U16" s="14">
        <f>(J16*1.1-D16)/M16</f>
        <v>19.5625</v>
      </c>
      <c r="V16" s="14">
        <f>(J16*1.2-D16)/M16*1.25</f>
        <v>28.359375</v>
      </c>
      <c r="W16" s="14">
        <f>(J16*1.28-D16)/M16*1.25</f>
        <v>31.484375</v>
      </c>
      <c r="X16" s="14">
        <f>(J16*1.3-D16)/M16*100/75</f>
        <v>34.416666666666664</v>
      </c>
      <c r="Y16" s="5"/>
      <c r="Z16" s="5">
        <v>15</v>
      </c>
      <c r="AA16" s="5"/>
      <c r="AB16" s="5"/>
      <c r="AC16" s="5"/>
    </row>
    <row r="17" spans="1:29" x14ac:dyDescent="0.15">
      <c r="A17" s="5">
        <v>51</v>
      </c>
      <c r="B17" s="5" t="s">
        <v>43</v>
      </c>
      <c r="C17" s="4">
        <v>5</v>
      </c>
      <c r="D17" s="4">
        <v>237</v>
      </c>
      <c r="E17" s="4">
        <v>16</v>
      </c>
      <c r="F17" s="4">
        <v>0</v>
      </c>
      <c r="G17" s="4">
        <v>1</v>
      </c>
      <c r="H17" s="4">
        <v>20</v>
      </c>
      <c r="I17" s="4">
        <v>25</v>
      </c>
      <c r="J17" s="4">
        <f>G17*H17*I17</f>
        <v>500</v>
      </c>
      <c r="K17" s="4">
        <v>21</v>
      </c>
      <c r="L17" s="4">
        <f>G17*K17+5</f>
        <v>26</v>
      </c>
      <c r="M17" s="4">
        <f>E17+(G17-1)*F17</f>
        <v>16</v>
      </c>
      <c r="N17" s="13">
        <f>L17/M17</f>
        <v>1.625</v>
      </c>
      <c r="O17" s="13">
        <f>N17</f>
        <v>1.625</v>
      </c>
      <c r="P17" s="13">
        <f>N17*1.25</f>
        <v>2.03125</v>
      </c>
      <c r="Q17" s="13">
        <f>((L17-5)*1.28+5)/M17*1.25</f>
        <v>2.4906250000000001</v>
      </c>
      <c r="R17" s="13">
        <f>((L17-5)*1.3+5)/M17*100/75</f>
        <v>2.6916666666666664</v>
      </c>
      <c r="S17" s="4">
        <f>J17-D17</f>
        <v>263</v>
      </c>
      <c r="T17" s="14">
        <f>S17/M17</f>
        <v>16.4375</v>
      </c>
      <c r="U17" s="14">
        <f>(J17*1.1-D17)/M17</f>
        <v>19.5625</v>
      </c>
      <c r="V17" s="14">
        <f>(J17*1.2-D17)/M17*1.25</f>
        <v>28.359375</v>
      </c>
      <c r="W17" s="14">
        <f>(J17*1.28-D17)/M17*1.25</f>
        <v>31.484375</v>
      </c>
      <c r="X17" s="14">
        <f>(J17*1.3-D17)/M17*100/75</f>
        <v>34.416666666666664</v>
      </c>
      <c r="Y17" s="5"/>
      <c r="Z17" s="5">
        <v>15</v>
      </c>
      <c r="AA17" s="5"/>
      <c r="AB17" s="5"/>
      <c r="AC17" s="5"/>
    </row>
    <row r="18" spans="1:29" x14ac:dyDescent="0.15">
      <c r="A18" s="5">
        <v>7</v>
      </c>
      <c r="B18" s="5" t="s">
        <v>44</v>
      </c>
      <c r="C18" s="4">
        <v>6</v>
      </c>
      <c r="D18" s="4">
        <v>251</v>
      </c>
      <c r="E18" s="4">
        <v>17</v>
      </c>
      <c r="F18" s="4">
        <v>0</v>
      </c>
      <c r="G18" s="4">
        <v>1</v>
      </c>
      <c r="H18" s="4">
        <v>21</v>
      </c>
      <c r="I18" s="4">
        <v>26</v>
      </c>
      <c r="J18" s="4">
        <f>G18*H18*I18</f>
        <v>546</v>
      </c>
      <c r="K18" s="4">
        <v>22</v>
      </c>
      <c r="L18" s="4">
        <f>G18*K18+5</f>
        <v>27</v>
      </c>
      <c r="M18" s="4">
        <f>E18+(G18-1)*F18</f>
        <v>17</v>
      </c>
      <c r="N18" s="13">
        <f>L18/M18</f>
        <v>1.588235294117647</v>
      </c>
      <c r="O18" s="13">
        <f>N18</f>
        <v>1.588235294117647</v>
      </c>
      <c r="P18" s="13">
        <f>N18*1.25</f>
        <v>1.9852941176470587</v>
      </c>
      <c r="Q18" s="13">
        <f>((L18-5)*1.28+5)/M18*1.25</f>
        <v>2.4382352941176468</v>
      </c>
      <c r="R18" s="13">
        <f>((L18-5)*1.3+5)/M18*100/75</f>
        <v>2.6352941176470588</v>
      </c>
      <c r="S18" s="4">
        <f>J18-D18</f>
        <v>295</v>
      </c>
      <c r="T18" s="14">
        <f>S18/M18</f>
        <v>17.352941176470587</v>
      </c>
      <c r="U18" s="14">
        <f>(J18*1.1-D18)/M18</f>
        <v>20.564705882352943</v>
      </c>
      <c r="V18" s="14">
        <f>(J18*1.2-D18)/M18*1.25</f>
        <v>29.720588235294116</v>
      </c>
      <c r="W18" s="14">
        <f>(J18*1.28-D18)/M18*1.25</f>
        <v>32.932352941176468</v>
      </c>
      <c r="X18" s="14">
        <f>(J18*1.3-D18)/M18*100/75</f>
        <v>35.984313725490196</v>
      </c>
      <c r="Y18" s="5"/>
      <c r="Z18" s="5">
        <v>16</v>
      </c>
      <c r="AA18" s="5"/>
      <c r="AB18" s="5"/>
      <c r="AC18" s="5"/>
    </row>
    <row r="19" spans="1:29" x14ac:dyDescent="0.15">
      <c r="A19" s="5">
        <v>98</v>
      </c>
      <c r="B19" s="5" t="s">
        <v>45</v>
      </c>
      <c r="C19" s="4">
        <v>6</v>
      </c>
      <c r="D19" s="4">
        <v>258</v>
      </c>
      <c r="E19" s="4">
        <v>28</v>
      </c>
      <c r="F19" s="4">
        <v>0</v>
      </c>
      <c r="G19" s="4">
        <v>1</v>
      </c>
      <c r="H19" s="4">
        <v>28</v>
      </c>
      <c r="I19" s="4">
        <v>26</v>
      </c>
      <c r="J19" s="4">
        <f>G19*H19*I19</f>
        <v>728</v>
      </c>
      <c r="K19" s="4">
        <v>37</v>
      </c>
      <c r="L19" s="4">
        <f>G19*K19+5</f>
        <v>42</v>
      </c>
      <c r="M19" s="4">
        <f>E19+(G19-1)*F19</f>
        <v>28</v>
      </c>
      <c r="N19" s="13">
        <f>L19/M19</f>
        <v>1.5</v>
      </c>
      <c r="O19" s="13">
        <f>N19</f>
        <v>1.5</v>
      </c>
      <c r="P19" s="13">
        <f>N19*1.25</f>
        <v>1.875</v>
      </c>
      <c r="Q19" s="13">
        <f>((L19-5)*1.28+5)/M19*1.25</f>
        <v>2.3374999999999999</v>
      </c>
      <c r="R19" s="13">
        <f>((L19-5)*1.3+5)/M19*100/75</f>
        <v>2.5285714285714289</v>
      </c>
      <c r="S19" s="4">
        <f>J19-D19</f>
        <v>470</v>
      </c>
      <c r="T19" s="14">
        <f>S19/M19</f>
        <v>16.785714285714285</v>
      </c>
      <c r="U19" s="14">
        <f>(J19*1.1-D19)/M19</f>
        <v>19.38571428571429</v>
      </c>
      <c r="V19" s="14">
        <f>(J19*1.2-D19)/M19*1.25</f>
        <v>27.482142857142861</v>
      </c>
      <c r="W19" s="14">
        <f>(J19*1.28-D19)/M19*1.25</f>
        <v>30.082142857142856</v>
      </c>
      <c r="X19" s="14">
        <f>(J19*1.3-D19)/M19*100/75</f>
        <v>32.780952380952378</v>
      </c>
      <c r="Y19" s="5"/>
      <c r="Z19" s="5">
        <v>16</v>
      </c>
      <c r="AA19" s="5"/>
      <c r="AB19" s="5"/>
      <c r="AC19" s="5"/>
    </row>
    <row r="20" spans="1:29" x14ac:dyDescent="0.15">
      <c r="A20" s="5">
        <v>305</v>
      </c>
      <c r="B20" s="5" t="s">
        <v>46</v>
      </c>
      <c r="C20" s="4">
        <v>6</v>
      </c>
      <c r="D20" s="4">
        <v>251</v>
      </c>
      <c r="E20" s="4">
        <v>17</v>
      </c>
      <c r="F20" s="4">
        <v>0</v>
      </c>
      <c r="G20" s="4">
        <v>1</v>
      </c>
      <c r="H20" s="4">
        <v>21</v>
      </c>
      <c r="I20" s="4">
        <v>26</v>
      </c>
      <c r="J20" s="4">
        <f>G20*H20*I20</f>
        <v>546</v>
      </c>
      <c r="K20" s="4">
        <v>22</v>
      </c>
      <c r="L20" s="4">
        <f>G20*K20+5</f>
        <v>27</v>
      </c>
      <c r="M20" s="4">
        <f>E20+(G20-1)*F20</f>
        <v>17</v>
      </c>
      <c r="N20" s="13">
        <f>L20/M20</f>
        <v>1.588235294117647</v>
      </c>
      <c r="O20" s="13">
        <f>N20</f>
        <v>1.588235294117647</v>
      </c>
      <c r="P20" s="13">
        <f>N20*1.25</f>
        <v>1.9852941176470587</v>
      </c>
      <c r="Q20" s="13">
        <f>((L20-5)*1.28+5)/M20*1.25</f>
        <v>2.4382352941176468</v>
      </c>
      <c r="R20" s="13">
        <f>((L20-5)*1.3+5)/M20*100/75</f>
        <v>2.6352941176470588</v>
      </c>
      <c r="S20" s="4">
        <f>J20-D20</f>
        <v>295</v>
      </c>
      <c r="T20" s="14">
        <f>S20/M20</f>
        <v>17.352941176470587</v>
      </c>
      <c r="U20" s="14">
        <f>(J20*1.1-D20)/M20</f>
        <v>20.564705882352943</v>
      </c>
      <c r="V20" s="14">
        <f>(J20*1.2-D20)/M20*1.25</f>
        <v>29.720588235294116</v>
      </c>
      <c r="W20" s="14">
        <f>(J20*1.28-D20)/M20*1.25</f>
        <v>32.932352941176468</v>
      </c>
      <c r="X20" s="14">
        <f>(J20*1.3-D20)/M20*100/75</f>
        <v>35.984313725490196</v>
      </c>
      <c r="Y20" s="5"/>
      <c r="Z20" s="5">
        <v>16</v>
      </c>
      <c r="AA20" s="5"/>
      <c r="AB20" s="5"/>
      <c r="AC20" s="5"/>
    </row>
    <row r="21" spans="1:29" x14ac:dyDescent="0.15">
      <c r="A21" s="5">
        <v>8</v>
      </c>
      <c r="B21" s="5" t="s">
        <v>47</v>
      </c>
      <c r="C21" s="4">
        <v>7</v>
      </c>
      <c r="D21" s="4">
        <v>266</v>
      </c>
      <c r="E21" s="4">
        <v>18</v>
      </c>
      <c r="F21" s="4">
        <v>0</v>
      </c>
      <c r="G21" s="4">
        <v>1</v>
      </c>
      <c r="H21" s="4">
        <v>22</v>
      </c>
      <c r="I21" s="4">
        <v>27</v>
      </c>
      <c r="J21" s="4">
        <f>G21*H21*I21</f>
        <v>594</v>
      </c>
      <c r="K21" s="4">
        <v>23</v>
      </c>
      <c r="L21" s="4">
        <f>G21*K21+5</f>
        <v>28</v>
      </c>
      <c r="M21" s="4">
        <f>E21+(G21-1)*F21</f>
        <v>18</v>
      </c>
      <c r="N21" s="13">
        <f>L21/M21</f>
        <v>1.5555555555555556</v>
      </c>
      <c r="O21" s="13">
        <f>N21</f>
        <v>1.5555555555555556</v>
      </c>
      <c r="P21" s="13">
        <f>N21*1.25</f>
        <v>1.9444444444444444</v>
      </c>
      <c r="Q21" s="13">
        <f>((L21-5)*1.28+5)/M21*1.25</f>
        <v>2.3916666666666666</v>
      </c>
      <c r="R21" s="13">
        <f>((L21-5)*1.3+5)/M21*100/75</f>
        <v>2.5851851851851855</v>
      </c>
      <c r="S21" s="4">
        <f>J21-D21</f>
        <v>328</v>
      </c>
      <c r="T21" s="14">
        <f>S21/M21</f>
        <v>18.222222222222221</v>
      </c>
      <c r="U21" s="14">
        <f>(J21*1.1-D21)/M21</f>
        <v>21.522222222222226</v>
      </c>
      <c r="V21" s="14">
        <f>(J21*1.2-D21)/M21*1.25</f>
        <v>31.027777777777775</v>
      </c>
      <c r="W21" s="14">
        <f>(J21*1.28-D21)/M21*1.25</f>
        <v>34.327777777777783</v>
      </c>
      <c r="X21" s="14">
        <f>(J21*1.3-D21)/M21*100/75</f>
        <v>37.496296296296293</v>
      </c>
      <c r="Y21" s="5"/>
      <c r="Z21" s="5">
        <v>17</v>
      </c>
      <c r="AA21" s="5"/>
      <c r="AB21" s="5"/>
      <c r="AC21" s="5"/>
    </row>
    <row r="22" spans="1:29" x14ac:dyDescent="0.15">
      <c r="A22" s="5">
        <v>37</v>
      </c>
      <c r="B22" s="5" t="s">
        <v>48</v>
      </c>
      <c r="C22" s="4">
        <v>7</v>
      </c>
      <c r="D22" s="4">
        <v>264</v>
      </c>
      <c r="E22" s="4">
        <v>34</v>
      </c>
      <c r="F22" s="4">
        <v>0</v>
      </c>
      <c r="G22" s="4">
        <v>1</v>
      </c>
      <c r="H22" s="4">
        <v>34</v>
      </c>
      <c r="I22" s="4">
        <v>26</v>
      </c>
      <c r="J22" s="4">
        <f>G22*H22*I22</f>
        <v>884</v>
      </c>
      <c r="K22" s="4">
        <v>44</v>
      </c>
      <c r="L22" s="4">
        <f>G22*K22+5</f>
        <v>49</v>
      </c>
      <c r="M22" s="4">
        <f>E22+(G22-1)*F22</f>
        <v>34</v>
      </c>
      <c r="N22" s="13">
        <f>L22/M22</f>
        <v>1.4411764705882353</v>
      </c>
      <c r="O22" s="13">
        <f>N22</f>
        <v>1.4411764705882353</v>
      </c>
      <c r="P22" s="13">
        <f>N22*1.25</f>
        <v>1.8014705882352942</v>
      </c>
      <c r="Q22" s="13">
        <f>((L22-5)*1.28+5)/M22*1.25</f>
        <v>2.2544117647058823</v>
      </c>
      <c r="R22" s="13">
        <f>((L22-5)*1.3+5)/M22*100/75</f>
        <v>2.43921568627451</v>
      </c>
      <c r="S22" s="4">
        <f>J22-D22</f>
        <v>620</v>
      </c>
      <c r="T22" s="14">
        <f>S22/M22</f>
        <v>18.235294117647058</v>
      </c>
      <c r="U22" s="14">
        <f>(J22*1.1-D22)/M22</f>
        <v>20.835294117647063</v>
      </c>
      <c r="V22" s="14">
        <f>(J22*1.2-D22)/M22*1.25</f>
        <v>29.294117647058822</v>
      </c>
      <c r="W22" s="14">
        <f>(J22*1.28-D22)/M22*1.25</f>
        <v>31.894117647058824</v>
      </c>
      <c r="X22" s="14">
        <f>(J22*1.3-D22)/M22*100/75</f>
        <v>34.713725490196076</v>
      </c>
      <c r="Y22" s="5"/>
      <c r="Z22" s="5">
        <v>17</v>
      </c>
      <c r="AA22" s="5"/>
      <c r="AB22" s="5"/>
      <c r="AC22" s="5"/>
    </row>
    <row r="23" spans="1:29" x14ac:dyDescent="0.15">
      <c r="A23" s="5">
        <v>41</v>
      </c>
      <c r="B23" s="5" t="s">
        <v>49</v>
      </c>
      <c r="C23" s="4">
        <v>7</v>
      </c>
      <c r="D23" s="4">
        <v>266</v>
      </c>
      <c r="E23" s="4">
        <v>18</v>
      </c>
      <c r="F23" s="4">
        <v>0</v>
      </c>
      <c r="G23" s="4">
        <v>1</v>
      </c>
      <c r="H23" s="4">
        <v>22</v>
      </c>
      <c r="I23" s="4">
        <v>27</v>
      </c>
      <c r="J23" s="4">
        <f>G23*H23*I23</f>
        <v>594</v>
      </c>
      <c r="K23" s="4">
        <v>23</v>
      </c>
      <c r="L23" s="4">
        <f>G23*K23+5</f>
        <v>28</v>
      </c>
      <c r="M23" s="4">
        <f>E23+(G23-1)*F23</f>
        <v>18</v>
      </c>
      <c r="N23" s="13">
        <f>L23/M23</f>
        <v>1.5555555555555556</v>
      </c>
      <c r="O23" s="13">
        <f>N23</f>
        <v>1.5555555555555556</v>
      </c>
      <c r="P23" s="13">
        <f>N23*1.25</f>
        <v>1.9444444444444444</v>
      </c>
      <c r="Q23" s="13">
        <f>((L23-5)*1.28+5)/M23*1.25</f>
        <v>2.3916666666666666</v>
      </c>
      <c r="R23" s="13">
        <f>((L23-5)*1.3+5)/M23*100/75</f>
        <v>2.5851851851851855</v>
      </c>
      <c r="S23" s="4">
        <f>J23-D23</f>
        <v>328</v>
      </c>
      <c r="T23" s="14">
        <f>S23/M23</f>
        <v>18.222222222222221</v>
      </c>
      <c r="U23" s="14">
        <f>(J23*1.1-D23)/M23</f>
        <v>21.522222222222226</v>
      </c>
      <c r="V23" s="14">
        <f>(J23*1.2-D23)/M23*1.25</f>
        <v>31.027777777777775</v>
      </c>
      <c r="W23" s="14">
        <f>(J23*1.28-D23)/M23*1.25</f>
        <v>34.327777777777783</v>
      </c>
      <c r="X23" s="14">
        <f>(J23*1.3-D23)/M23*100/75</f>
        <v>37.496296296296293</v>
      </c>
      <c r="Y23" s="5"/>
      <c r="Z23" s="5">
        <v>17</v>
      </c>
      <c r="AA23" s="5"/>
      <c r="AB23" s="5"/>
      <c r="AC23" s="5"/>
    </row>
    <row r="24" spans="1:29" x14ac:dyDescent="0.15">
      <c r="A24" s="5">
        <v>9</v>
      </c>
      <c r="B24" s="5" t="s">
        <v>50</v>
      </c>
      <c r="C24" s="4">
        <v>8</v>
      </c>
      <c r="D24" s="4">
        <v>296</v>
      </c>
      <c r="E24" s="4">
        <v>20</v>
      </c>
      <c r="F24" s="4">
        <v>0</v>
      </c>
      <c r="G24" s="4">
        <v>1</v>
      </c>
      <c r="H24" s="4">
        <v>24</v>
      </c>
      <c r="I24" s="4">
        <v>28</v>
      </c>
      <c r="J24" s="4">
        <f>G24*H24*I24</f>
        <v>672</v>
      </c>
      <c r="K24" s="4">
        <v>25</v>
      </c>
      <c r="L24" s="4">
        <f>G24*K24+5</f>
        <v>30</v>
      </c>
      <c r="M24" s="4">
        <f>E24+(G24-1)*F24</f>
        <v>20</v>
      </c>
      <c r="N24" s="13">
        <f>L24/M24</f>
        <v>1.5</v>
      </c>
      <c r="O24" s="13">
        <f>N24</f>
        <v>1.5</v>
      </c>
      <c r="P24" s="13">
        <f>N24*1.25</f>
        <v>1.875</v>
      </c>
      <c r="Q24" s="13">
        <f>((L24-5)*1.28+5)/M24*1.25</f>
        <v>2.3125</v>
      </c>
      <c r="R24" s="13">
        <f>((L24-5)*1.3+5)/M24*100/75</f>
        <v>2.5</v>
      </c>
      <c r="S24" s="4">
        <f>J24-D24</f>
        <v>376</v>
      </c>
      <c r="T24" s="14">
        <f>S24/M24</f>
        <v>18.8</v>
      </c>
      <c r="U24" s="14">
        <f>(J24*1.1-D24)/M24</f>
        <v>22.160000000000004</v>
      </c>
      <c r="V24" s="14">
        <f>(J24*1.2-D24)/M24*1.25</f>
        <v>31.9</v>
      </c>
      <c r="W24" s="14">
        <f>(J24*1.28-D24)/M24*1.25</f>
        <v>35.26</v>
      </c>
      <c r="X24" s="14">
        <f>(J24*1.3-D24)/M24*100/75</f>
        <v>38.506666666666675</v>
      </c>
      <c r="Y24" s="5"/>
      <c r="Z24" s="5">
        <v>18</v>
      </c>
      <c r="AA24" s="5"/>
      <c r="AB24" s="5"/>
      <c r="AC24" s="5"/>
    </row>
    <row r="25" spans="1:29" x14ac:dyDescent="0.15">
      <c r="A25" s="5">
        <v>97</v>
      </c>
      <c r="B25" s="5" t="s">
        <v>51</v>
      </c>
      <c r="C25" s="4">
        <v>8</v>
      </c>
      <c r="D25" s="4">
        <v>280</v>
      </c>
      <c r="E25" s="4">
        <v>28</v>
      </c>
      <c r="F25" s="4">
        <v>0</v>
      </c>
      <c r="G25" s="4">
        <v>1</v>
      </c>
      <c r="H25" s="4">
        <v>29</v>
      </c>
      <c r="I25" s="4">
        <v>28</v>
      </c>
      <c r="J25" s="4">
        <f>G25*H25*I25</f>
        <v>812</v>
      </c>
      <c r="K25" s="4">
        <v>35</v>
      </c>
      <c r="L25" s="4">
        <f>G25*K25+5</f>
        <v>40</v>
      </c>
      <c r="M25" s="4">
        <f>E25+(G25-1)*F25</f>
        <v>28</v>
      </c>
      <c r="N25" s="13">
        <f>L25/M25</f>
        <v>1.4285714285714286</v>
      </c>
      <c r="O25" s="13">
        <f>N25</f>
        <v>1.4285714285714286</v>
      </c>
      <c r="P25" s="13">
        <f>N25*1.25</f>
        <v>1.7857142857142858</v>
      </c>
      <c r="Q25" s="13">
        <f>((L25-5)*1.28+5)/M25*1.25</f>
        <v>2.223214285714286</v>
      </c>
      <c r="R25" s="13">
        <f>((L25-5)*1.3+5)/M25*100/75</f>
        <v>2.4047619047619047</v>
      </c>
      <c r="S25" s="4">
        <f>J25-D25</f>
        <v>532</v>
      </c>
      <c r="T25" s="14">
        <f>S25/M25</f>
        <v>19</v>
      </c>
      <c r="U25" s="14">
        <f>(J25*1.1-D25)/M25</f>
        <v>21.900000000000002</v>
      </c>
      <c r="V25" s="14">
        <f>(J25*1.2-D25)/M25*1.25</f>
        <v>31</v>
      </c>
      <c r="W25" s="14">
        <f>(J25*1.28-D25)/M25*1.25</f>
        <v>33.900000000000006</v>
      </c>
      <c r="X25" s="14">
        <f>(J25*1.3-D25)/M25*100/75</f>
        <v>36.933333333333337</v>
      </c>
      <c r="Y25" s="5"/>
      <c r="Z25" s="5">
        <v>18</v>
      </c>
      <c r="AA25" s="5"/>
      <c r="AB25" s="5"/>
      <c r="AC25" s="5"/>
    </row>
    <row r="26" spans="1:29" x14ac:dyDescent="0.15">
      <c r="A26" s="5">
        <v>306</v>
      </c>
      <c r="B26" s="5" t="s">
        <v>52</v>
      </c>
      <c r="C26" s="4">
        <v>8</v>
      </c>
      <c r="D26" s="4">
        <v>296</v>
      </c>
      <c r="E26" s="4">
        <v>20</v>
      </c>
      <c r="F26" s="4">
        <v>0</v>
      </c>
      <c r="G26" s="4">
        <v>1</v>
      </c>
      <c r="H26" s="4">
        <v>24</v>
      </c>
      <c r="I26" s="4">
        <v>28</v>
      </c>
      <c r="J26" s="4">
        <f>G26*H26*I26</f>
        <v>672</v>
      </c>
      <c r="K26" s="4">
        <v>25</v>
      </c>
      <c r="L26" s="4">
        <f>G26*K26+5</f>
        <v>30</v>
      </c>
      <c r="M26" s="4">
        <f>E26+(G26-1)*F26</f>
        <v>20</v>
      </c>
      <c r="N26" s="13">
        <f>L26/M26</f>
        <v>1.5</v>
      </c>
      <c r="O26" s="13">
        <f>N26</f>
        <v>1.5</v>
      </c>
      <c r="P26" s="13">
        <f>N26*1.25</f>
        <v>1.875</v>
      </c>
      <c r="Q26" s="13">
        <f>((L26-5)*1.28+5)/M26*1.25</f>
        <v>2.3125</v>
      </c>
      <c r="R26" s="13">
        <f>((L26-5)*1.3+5)/M26*100/75</f>
        <v>2.5</v>
      </c>
      <c r="S26" s="4">
        <f>J26-D26</f>
        <v>376</v>
      </c>
      <c r="T26" s="14">
        <f>S26/M26</f>
        <v>18.8</v>
      </c>
      <c r="U26" s="14">
        <f>(J26*1.1-D26)/M26</f>
        <v>22.160000000000004</v>
      </c>
      <c r="V26" s="14">
        <f>(J26*1.2-D26)/M26*1.25</f>
        <v>31.9</v>
      </c>
      <c r="W26" s="14">
        <f>(J26*1.28-D26)/M26*1.25</f>
        <v>35.26</v>
      </c>
      <c r="X26" s="14">
        <f>(J26*1.3-D26)/M26*100/75</f>
        <v>38.506666666666675</v>
      </c>
      <c r="Y26" s="5"/>
      <c r="Z26" s="5">
        <v>18</v>
      </c>
      <c r="AA26" s="5"/>
      <c r="AB26" s="5"/>
      <c r="AC26" s="5"/>
    </row>
    <row r="27" spans="1:29" x14ac:dyDescent="0.15">
      <c r="A27" s="5">
        <v>10</v>
      </c>
      <c r="B27" s="5" t="s">
        <v>53</v>
      </c>
      <c r="C27" s="4">
        <v>9</v>
      </c>
      <c r="D27" s="4">
        <v>325</v>
      </c>
      <c r="E27" s="4">
        <v>22</v>
      </c>
      <c r="F27" s="4">
        <v>0</v>
      </c>
      <c r="G27" s="4">
        <v>1</v>
      </c>
      <c r="H27" s="4">
        <v>25</v>
      </c>
      <c r="I27" s="4">
        <v>30</v>
      </c>
      <c r="J27" s="4">
        <f>G27*H27*I27</f>
        <v>750</v>
      </c>
      <c r="K27" s="4">
        <v>27</v>
      </c>
      <c r="L27" s="4">
        <f>G27*K27+5</f>
        <v>32</v>
      </c>
      <c r="M27" s="4">
        <f>E27+(G27-1)*F27</f>
        <v>22</v>
      </c>
      <c r="N27" s="13">
        <f>L27/M27</f>
        <v>1.4545454545454546</v>
      </c>
      <c r="O27" s="13">
        <f>N27</f>
        <v>1.4545454545454546</v>
      </c>
      <c r="P27" s="13">
        <f>N27*1.25</f>
        <v>1.8181818181818183</v>
      </c>
      <c r="Q27" s="13">
        <f>((L27-5)*1.28+5)/M27*1.25</f>
        <v>2.247727272727273</v>
      </c>
      <c r="R27" s="13">
        <f>((L27-5)*1.3+5)/M27*100/75</f>
        <v>2.4303030303030302</v>
      </c>
      <c r="S27" s="4">
        <f>J27-D27</f>
        <v>425</v>
      </c>
      <c r="T27" s="14">
        <f>S27/M27</f>
        <v>19.318181818181817</v>
      </c>
      <c r="U27" s="14">
        <f>(J27*1.1-D27)/M27</f>
        <v>22.727272727272734</v>
      </c>
      <c r="V27" s="14">
        <f>(J27*1.2-D27)/M27*1.25</f>
        <v>32.670454545454547</v>
      </c>
      <c r="W27" s="14">
        <f>(J27*1.28-D27)/M27*1.25</f>
        <v>36.079545454545453</v>
      </c>
      <c r="X27" s="14">
        <f>(J27*1.3-D27)/M27*100/75</f>
        <v>39.393939393939391</v>
      </c>
      <c r="Y27" s="5"/>
      <c r="Z27" s="5">
        <v>19</v>
      </c>
      <c r="AA27" s="5"/>
      <c r="AB27" s="5"/>
      <c r="AC27" s="5"/>
    </row>
    <row r="28" spans="1:29" x14ac:dyDescent="0.15">
      <c r="A28" s="5">
        <v>308</v>
      </c>
      <c r="B28" s="5" t="s">
        <v>54</v>
      </c>
      <c r="C28" s="4">
        <v>9</v>
      </c>
      <c r="D28" s="4">
        <v>362</v>
      </c>
      <c r="E28" s="4">
        <v>17</v>
      </c>
      <c r="F28" s="4">
        <v>0</v>
      </c>
      <c r="G28" s="4">
        <v>1</v>
      </c>
      <c r="H28" s="4">
        <v>24</v>
      </c>
      <c r="I28" s="4">
        <v>29</v>
      </c>
      <c r="J28" s="4">
        <f>G28*H28*I28</f>
        <v>696</v>
      </c>
      <c r="K28" s="4">
        <v>21</v>
      </c>
      <c r="L28" s="4">
        <f>G28*K28+5</f>
        <v>26</v>
      </c>
      <c r="M28" s="4">
        <f>E28+(G28-1)*F28</f>
        <v>17</v>
      </c>
      <c r="N28" s="13">
        <f>L28/M28</f>
        <v>1.5294117647058822</v>
      </c>
      <c r="O28" s="13">
        <f>N28</f>
        <v>1.5294117647058822</v>
      </c>
      <c r="P28" s="13">
        <f>N28*1.25</f>
        <v>1.9117647058823528</v>
      </c>
      <c r="Q28" s="13">
        <f>((L28-5)*1.28+5)/M28*1.25</f>
        <v>2.3441176470588236</v>
      </c>
      <c r="R28" s="13">
        <f>((L28-5)*1.3+5)/M28*100/75</f>
        <v>2.5333333333333332</v>
      </c>
      <c r="S28" s="4">
        <f>J28-D28</f>
        <v>334</v>
      </c>
      <c r="T28" s="14">
        <f>S28/M28</f>
        <v>19.647058823529413</v>
      </c>
      <c r="U28" s="14">
        <f>(J28*1.1-D28)/M28</f>
        <v>23.741176470588236</v>
      </c>
      <c r="V28" s="14">
        <f>(J28*1.2-D28)/M28*1.25</f>
        <v>34.794117647058819</v>
      </c>
      <c r="W28" s="14">
        <f>(J28*1.28-D28)/M28*1.25</f>
        <v>38.888235294117649</v>
      </c>
      <c r="X28" s="14">
        <f>(J28*1.3-D28)/M28*100/75</f>
        <v>42.572549019607848</v>
      </c>
      <c r="Y28" s="5"/>
      <c r="Z28" s="5">
        <v>19</v>
      </c>
      <c r="AA28" s="5"/>
      <c r="AB28" s="5"/>
      <c r="AC28" s="5"/>
    </row>
    <row r="29" spans="1:29" x14ac:dyDescent="0.15">
      <c r="A29" s="5">
        <v>1</v>
      </c>
      <c r="B29" s="5" t="s">
        <v>55</v>
      </c>
      <c r="C29" s="4">
        <v>10</v>
      </c>
      <c r="D29" s="4">
        <v>605</v>
      </c>
      <c r="E29" s="4">
        <v>24</v>
      </c>
      <c r="F29" s="4">
        <v>11</v>
      </c>
      <c r="G29" s="4">
        <v>2</v>
      </c>
      <c r="H29" s="4">
        <v>24</v>
      </c>
      <c r="I29" s="4">
        <v>27</v>
      </c>
      <c r="J29" s="4">
        <f>G29*H29*I29</f>
        <v>1296</v>
      </c>
      <c r="K29" s="4">
        <v>20</v>
      </c>
      <c r="L29" s="4">
        <f>G29*K29+5</f>
        <v>45</v>
      </c>
      <c r="M29" s="4">
        <f>E29+(G29-1)*F29</f>
        <v>35</v>
      </c>
      <c r="N29" s="13">
        <f>L29/M29</f>
        <v>1.2857142857142858</v>
      </c>
      <c r="O29" s="13">
        <f>N29</f>
        <v>1.2857142857142858</v>
      </c>
      <c r="P29" s="13">
        <f>N29*1.25</f>
        <v>1.6071428571428572</v>
      </c>
      <c r="Q29" s="13">
        <f>((L29-5)*1.28+5)/M29*1.25</f>
        <v>2.0071428571428571</v>
      </c>
      <c r="R29" s="13">
        <f>((L29-5)*1.3+5)/M29*100/75</f>
        <v>2.1714285714285713</v>
      </c>
      <c r="S29" s="4">
        <f>J29-D29</f>
        <v>691</v>
      </c>
      <c r="T29" s="14">
        <f>S29/M29</f>
        <v>19.742857142857144</v>
      </c>
      <c r="U29" s="14">
        <f>(J29*1.1-D29)/M29</f>
        <v>23.445714285714288</v>
      </c>
      <c r="V29" s="14">
        <f>(J29*1.2-D29)/M29*1.25</f>
        <v>33.935714285714283</v>
      </c>
      <c r="W29" s="14">
        <f>(J29*1.28-D29)/M29*1.25</f>
        <v>37.638571428571431</v>
      </c>
      <c r="X29" s="14">
        <f>(J29*1.3-D29)/M29*100/75</f>
        <v>41.135238095238094</v>
      </c>
      <c r="Y29" s="5"/>
      <c r="Z29" s="5">
        <v>20</v>
      </c>
      <c r="AA29" s="5"/>
      <c r="AB29" s="5"/>
      <c r="AC29" s="5"/>
    </row>
    <row r="30" spans="1:29" x14ac:dyDescent="0.15">
      <c r="A30" s="5">
        <v>11</v>
      </c>
      <c r="B30" s="5" t="s">
        <v>56</v>
      </c>
      <c r="C30" s="4">
        <v>10</v>
      </c>
      <c r="D30" s="4">
        <v>578</v>
      </c>
      <c r="E30" s="4">
        <v>21</v>
      </c>
      <c r="F30" s="4">
        <v>9</v>
      </c>
      <c r="G30" s="4">
        <v>2</v>
      </c>
      <c r="H30" s="4">
        <v>23</v>
      </c>
      <c r="I30" s="4">
        <v>24</v>
      </c>
      <c r="J30" s="4">
        <f>G30*H30*I30</f>
        <v>1104</v>
      </c>
      <c r="K30" s="4">
        <v>18</v>
      </c>
      <c r="L30" s="4">
        <f>G30*K30+5</f>
        <v>41</v>
      </c>
      <c r="M30" s="4">
        <f>E30+(G30-1)*F30</f>
        <v>30</v>
      </c>
      <c r="N30" s="13">
        <f>L30/M30</f>
        <v>1.3666666666666667</v>
      </c>
      <c r="O30" s="13">
        <f>N30</f>
        <v>1.3666666666666667</v>
      </c>
      <c r="P30" s="13">
        <f>N30*1.25</f>
        <v>1.7083333333333335</v>
      </c>
      <c r="Q30" s="13">
        <f>((L30-5)*1.28+5)/M30*1.25</f>
        <v>2.128333333333333</v>
      </c>
      <c r="R30" s="13">
        <f>((L30-5)*1.3+5)/M30*100/75</f>
        <v>2.3022222222222224</v>
      </c>
      <c r="S30" s="4">
        <f>J30-D30</f>
        <v>526</v>
      </c>
      <c r="T30" s="14">
        <f>S30/M30</f>
        <v>17.533333333333335</v>
      </c>
      <c r="U30" s="14">
        <f>(J30*1.1-D30)/M30</f>
        <v>21.213333333333335</v>
      </c>
      <c r="V30" s="14">
        <f>(J30*1.2-D30)/M30*1.25</f>
        <v>31.116666666666664</v>
      </c>
      <c r="W30" s="14">
        <f>(J30*1.28-D30)/M30*1.25</f>
        <v>34.796666666666674</v>
      </c>
      <c r="X30" s="14">
        <f>(J30*1.3-D30)/M30*100/75</f>
        <v>38.097777777777779</v>
      </c>
      <c r="Y30" s="5"/>
      <c r="Z30" s="5">
        <v>20</v>
      </c>
      <c r="AA30" s="5"/>
      <c r="AB30" s="5"/>
      <c r="AC30" s="5"/>
    </row>
    <row r="31" spans="1:29" x14ac:dyDescent="0.15">
      <c r="A31" s="5">
        <v>14</v>
      </c>
      <c r="B31" s="5" t="s">
        <v>57</v>
      </c>
      <c r="C31" s="4">
        <v>11</v>
      </c>
      <c r="D31" s="4">
        <v>708</v>
      </c>
      <c r="E31" s="4">
        <v>28</v>
      </c>
      <c r="F31" s="4">
        <v>13</v>
      </c>
      <c r="G31" s="4">
        <v>2</v>
      </c>
      <c r="H31" s="4">
        <v>27</v>
      </c>
      <c r="I31" s="4">
        <v>29</v>
      </c>
      <c r="J31" s="4">
        <f>G31*H31*I31</f>
        <v>1566</v>
      </c>
      <c r="K31" s="4">
        <v>23</v>
      </c>
      <c r="L31" s="4">
        <f>G31*K31+5</f>
        <v>51</v>
      </c>
      <c r="M31" s="4">
        <f>E31+(G31-1)*F31</f>
        <v>41</v>
      </c>
      <c r="N31" s="13">
        <f>L31/M31</f>
        <v>1.2439024390243902</v>
      </c>
      <c r="O31" s="13">
        <f>N31</f>
        <v>1.2439024390243902</v>
      </c>
      <c r="P31" s="13">
        <f>N31*1.25</f>
        <v>1.5548780487804879</v>
      </c>
      <c r="Q31" s="13">
        <f>((L31-5)*1.28+5)/M31*1.25</f>
        <v>1.9475609756097563</v>
      </c>
      <c r="R31" s="13">
        <f>((L31-5)*1.3+5)/M31*100/75</f>
        <v>2.1073170731707322</v>
      </c>
      <c r="S31" s="4">
        <f>J31-D31</f>
        <v>858</v>
      </c>
      <c r="T31" s="14">
        <f>S31/M31</f>
        <v>20.926829268292682</v>
      </c>
      <c r="U31" s="14">
        <f>(J31*1.1-D31)/M31</f>
        <v>24.746341463414637</v>
      </c>
      <c r="V31" s="14">
        <f>(J31*1.2-D31)/M31*1.25</f>
        <v>35.707317073170728</v>
      </c>
      <c r="W31" s="14">
        <f>(J31*1.28-D31)/M31*1.25</f>
        <v>39.52682926829268</v>
      </c>
      <c r="X31" s="14">
        <f>(J31*1.3-D31)/M31*100/75</f>
        <v>43.180487804878055</v>
      </c>
      <c r="Y31" s="5"/>
      <c r="Z31" s="5">
        <v>21</v>
      </c>
      <c r="AA31" s="5"/>
      <c r="AB31" s="5"/>
      <c r="AC31" s="5"/>
    </row>
    <row r="32" spans="1:29" x14ac:dyDescent="0.15">
      <c r="A32" s="5">
        <v>70</v>
      </c>
      <c r="B32" s="5" t="s">
        <v>58</v>
      </c>
      <c r="C32" s="4">
        <v>11</v>
      </c>
      <c r="D32" s="4">
        <v>708</v>
      </c>
      <c r="E32" s="4">
        <v>28</v>
      </c>
      <c r="F32" s="4">
        <v>13</v>
      </c>
      <c r="G32" s="4">
        <v>2</v>
      </c>
      <c r="H32" s="4">
        <v>27</v>
      </c>
      <c r="I32" s="4">
        <v>29</v>
      </c>
      <c r="J32" s="4">
        <f>G32*H32*I32</f>
        <v>1566</v>
      </c>
      <c r="K32" s="4">
        <v>23</v>
      </c>
      <c r="L32" s="4">
        <f>G32*K32+5</f>
        <v>51</v>
      </c>
      <c r="M32" s="4">
        <f>E32+(G32-1)*F32</f>
        <v>41</v>
      </c>
      <c r="N32" s="13">
        <f>L32/M32</f>
        <v>1.2439024390243902</v>
      </c>
      <c r="O32" s="13">
        <f>N32</f>
        <v>1.2439024390243902</v>
      </c>
      <c r="P32" s="13">
        <f>N32*1.25</f>
        <v>1.5548780487804879</v>
      </c>
      <c r="Q32" s="13">
        <f>((L32-5)*1.28+5)/M32*1.25</f>
        <v>1.9475609756097563</v>
      </c>
      <c r="R32" s="13">
        <f>((L32-5)*1.3+5)/M32*100/75</f>
        <v>2.1073170731707322</v>
      </c>
      <c r="S32" s="4">
        <f>J32-D32</f>
        <v>858</v>
      </c>
      <c r="T32" s="14">
        <f>S32/M32</f>
        <v>20.926829268292682</v>
      </c>
      <c r="U32" s="14">
        <f>(J32*1.1-D32)/M32</f>
        <v>24.746341463414637</v>
      </c>
      <c r="V32" s="14">
        <f>(J32*1.2-D32)/M32*1.25</f>
        <v>35.707317073170728</v>
      </c>
      <c r="W32" s="14">
        <f>(J32*1.28-D32)/M32*1.25</f>
        <v>39.52682926829268</v>
      </c>
      <c r="X32" s="14">
        <f>(J32*1.3-D32)/M32*100/75</f>
        <v>43.180487804878055</v>
      </c>
      <c r="Y32" s="5"/>
      <c r="Z32" s="5">
        <v>21</v>
      </c>
      <c r="AA32" s="5"/>
      <c r="AB32" s="5"/>
      <c r="AC32" s="5"/>
    </row>
    <row r="33" spans="1:29" x14ac:dyDescent="0.15">
      <c r="A33" s="5">
        <v>604</v>
      </c>
      <c r="B33" s="5" t="s">
        <v>59</v>
      </c>
      <c r="C33" s="4">
        <v>11</v>
      </c>
      <c r="D33" s="4">
        <v>700</v>
      </c>
      <c r="E33" s="4">
        <v>28</v>
      </c>
      <c r="F33" s="4">
        <v>13</v>
      </c>
      <c r="G33" s="4">
        <v>2</v>
      </c>
      <c r="H33" s="4">
        <v>27</v>
      </c>
      <c r="I33" s="4">
        <v>29</v>
      </c>
      <c r="J33" s="4">
        <f>G33*H33*I33</f>
        <v>1566</v>
      </c>
      <c r="K33" s="4">
        <v>23</v>
      </c>
      <c r="L33" s="4">
        <f>G33*K33+5</f>
        <v>51</v>
      </c>
      <c r="M33" s="4">
        <f>E33+(G33-1)*F33</f>
        <v>41</v>
      </c>
      <c r="N33" s="13">
        <f>L33/M33</f>
        <v>1.2439024390243902</v>
      </c>
      <c r="O33" s="13">
        <f>N33</f>
        <v>1.2439024390243902</v>
      </c>
      <c r="P33" s="13">
        <f>N33*1.25</f>
        <v>1.5548780487804879</v>
      </c>
      <c r="Q33" s="13">
        <f>((L33-5)*1.28+5)/M33*1.25</f>
        <v>1.9475609756097563</v>
      </c>
      <c r="R33" s="13">
        <f>((L33-5)*1.3+5)/M33*100/75</f>
        <v>2.1073170731707322</v>
      </c>
      <c r="S33" s="4">
        <f>J33-D33</f>
        <v>866</v>
      </c>
      <c r="T33" s="14">
        <f>S33/M33</f>
        <v>21.121951219512194</v>
      </c>
      <c r="U33" s="14">
        <f>(J33*1.1-D33)/M33</f>
        <v>24.94146341463415</v>
      </c>
      <c r="V33" s="14">
        <f>(J33*1.2-D33)/M33*1.25</f>
        <v>35.951219512195117</v>
      </c>
      <c r="W33" s="14">
        <f>(J33*1.28-D33)/M33*1.25</f>
        <v>39.770731707317076</v>
      </c>
      <c r="X33" s="14">
        <f>(J33*1.3-D33)/M33*100/75</f>
        <v>43.440650406504069</v>
      </c>
      <c r="Y33" s="5"/>
      <c r="Z33" s="5">
        <v>21</v>
      </c>
      <c r="AA33" s="5"/>
      <c r="AB33" s="5"/>
      <c r="AC33" s="5" t="s">
        <v>60</v>
      </c>
    </row>
    <row r="34" spans="1:29" x14ac:dyDescent="0.15">
      <c r="A34" s="5">
        <v>15</v>
      </c>
      <c r="B34" s="5" t="s">
        <v>61</v>
      </c>
      <c r="C34" s="4">
        <v>12</v>
      </c>
      <c r="D34" s="4">
        <v>900</v>
      </c>
      <c r="E34" s="4">
        <v>31</v>
      </c>
      <c r="F34" s="4">
        <v>14</v>
      </c>
      <c r="G34" s="4">
        <v>2</v>
      </c>
      <c r="H34" s="4">
        <v>29</v>
      </c>
      <c r="I34" s="4">
        <v>32</v>
      </c>
      <c r="J34" s="4">
        <f>G34*H34*I34</f>
        <v>1856</v>
      </c>
      <c r="K34" s="4">
        <v>25</v>
      </c>
      <c r="L34" s="4">
        <f>G34*K34+5</f>
        <v>55</v>
      </c>
      <c r="M34" s="4">
        <f>E34+(G34-1)*F34</f>
        <v>45</v>
      </c>
      <c r="N34" s="13">
        <f>L34/M34</f>
        <v>1.2222222222222223</v>
      </c>
      <c r="O34" s="13">
        <f>N34</f>
        <v>1.2222222222222223</v>
      </c>
      <c r="P34" s="13">
        <f>N34*1.25</f>
        <v>1.5277777777777779</v>
      </c>
      <c r="Q34" s="13">
        <f>((L34-5)*1.28+5)/M34*1.25</f>
        <v>1.9166666666666667</v>
      </c>
      <c r="R34" s="13">
        <f>((L34-5)*1.3+5)/M34*100/75</f>
        <v>2.0740740740740744</v>
      </c>
      <c r="S34" s="4">
        <f>J34-D34</f>
        <v>956</v>
      </c>
      <c r="T34" s="14">
        <f>S34/M34</f>
        <v>21.244444444444444</v>
      </c>
      <c r="U34" s="14">
        <f>(J34*1.1-D34)/M34</f>
        <v>25.368888888888893</v>
      </c>
      <c r="V34" s="14">
        <f>(J34*1.2-D34)/M34*1.25</f>
        <v>36.86666666666666</v>
      </c>
      <c r="W34" s="14">
        <f>(J34*1.28-D34)/M34*1.25</f>
        <v>40.991111111111103</v>
      </c>
      <c r="X34" s="14">
        <f>(J34*1.3-D34)/M34*100/75</f>
        <v>44.823703703703707</v>
      </c>
      <c r="Y34" s="5"/>
      <c r="Z34" s="5">
        <v>22</v>
      </c>
      <c r="AA34" s="5"/>
      <c r="AB34" s="5"/>
      <c r="AC34" s="5"/>
    </row>
    <row r="35" spans="1:29" x14ac:dyDescent="0.15">
      <c r="A35" s="5">
        <v>100</v>
      </c>
      <c r="B35" s="5" t="s">
        <v>62</v>
      </c>
      <c r="C35" s="4">
        <v>12</v>
      </c>
      <c r="D35" s="4">
        <v>800</v>
      </c>
      <c r="E35" s="4">
        <v>25</v>
      </c>
      <c r="F35" s="4">
        <v>10</v>
      </c>
      <c r="G35" s="4">
        <v>2</v>
      </c>
      <c r="H35" s="4">
        <v>28</v>
      </c>
      <c r="I35" s="4">
        <v>28</v>
      </c>
      <c r="J35" s="4">
        <f>G35*H35*I35</f>
        <v>1568</v>
      </c>
      <c r="K35" s="4">
        <v>20</v>
      </c>
      <c r="L35" s="4">
        <f>G35*K35+5</f>
        <v>45</v>
      </c>
      <c r="M35" s="4">
        <f>E35+(G35-1)*F35</f>
        <v>35</v>
      </c>
      <c r="N35" s="13">
        <f>L35/M35</f>
        <v>1.2857142857142858</v>
      </c>
      <c r="O35" s="13">
        <f>N35</f>
        <v>1.2857142857142858</v>
      </c>
      <c r="P35" s="13">
        <f>N35*1.25</f>
        <v>1.6071428571428572</v>
      </c>
      <c r="Q35" s="13">
        <f>((L35-5)*1.28+5)/M35*1.25</f>
        <v>2.0071428571428571</v>
      </c>
      <c r="R35" s="13">
        <f>((L35-5)*1.3+5)/M35*100/75</f>
        <v>2.1714285714285713</v>
      </c>
      <c r="S35" s="4">
        <f>J35-D35</f>
        <v>768</v>
      </c>
      <c r="T35" s="14">
        <f>S35/M35</f>
        <v>21.942857142857143</v>
      </c>
      <c r="U35" s="14">
        <f>(J35*1.1-D35)/M35</f>
        <v>26.422857142857147</v>
      </c>
      <c r="V35" s="14">
        <f>(J35*1.2-D35)/M35*1.25</f>
        <v>38.628571428571426</v>
      </c>
      <c r="W35" s="14">
        <f>(J35*1.28-D35)/M35*1.25</f>
        <v>43.108571428571423</v>
      </c>
      <c r="X35" s="14">
        <f>(J35*1.3-D35)/M35*100/75</f>
        <v>47.177142857142861</v>
      </c>
      <c r="Y35" s="5"/>
      <c r="Z35" s="5">
        <v>22</v>
      </c>
      <c r="AA35" s="5"/>
      <c r="AB35" s="5"/>
      <c r="AC35" s="5"/>
    </row>
    <row r="36" spans="1:29" x14ac:dyDescent="0.15">
      <c r="A36" s="5">
        <v>18</v>
      </c>
      <c r="B36" s="5" t="s">
        <v>63</v>
      </c>
      <c r="C36" s="4">
        <v>13</v>
      </c>
      <c r="D36" s="4">
        <v>1200</v>
      </c>
      <c r="E36" s="4">
        <v>42</v>
      </c>
      <c r="F36" s="4">
        <v>18</v>
      </c>
      <c r="G36" s="4">
        <v>2</v>
      </c>
      <c r="H36" s="4">
        <v>32</v>
      </c>
      <c r="I36" s="4">
        <v>40</v>
      </c>
      <c r="J36" s="4">
        <f>G36*H36*I36</f>
        <v>2560</v>
      </c>
      <c r="K36" s="4">
        <v>33</v>
      </c>
      <c r="L36" s="4">
        <f>G36*K36+5</f>
        <v>71</v>
      </c>
      <c r="M36" s="4">
        <f>E36+(G36-1)*F36</f>
        <v>60</v>
      </c>
      <c r="N36" s="13">
        <f>L36/M36</f>
        <v>1.1833333333333333</v>
      </c>
      <c r="O36" s="13">
        <f>N36</f>
        <v>1.1833333333333333</v>
      </c>
      <c r="P36" s="13">
        <f>N36*1.25</f>
        <v>1.4791666666666667</v>
      </c>
      <c r="Q36" s="13">
        <f>((L36-5)*1.28+5)/M36*1.25</f>
        <v>1.8641666666666667</v>
      </c>
      <c r="R36" s="13">
        <f>((L36-5)*1.3+5)/M36*100/75</f>
        <v>2.0177777777777774</v>
      </c>
      <c r="S36" s="4">
        <f>J36-D36</f>
        <v>1360</v>
      </c>
      <c r="T36" s="14">
        <f>S36/M36</f>
        <v>22.666666666666668</v>
      </c>
      <c r="U36" s="14">
        <f>(J36*1.1-D36)/M36</f>
        <v>26.933333333333334</v>
      </c>
      <c r="V36" s="14">
        <f>(J36*1.2-D36)/M36*1.25</f>
        <v>39</v>
      </c>
      <c r="W36" s="14">
        <f>(J36*1.28-D36)/M36*1.25</f>
        <v>43.266666666666673</v>
      </c>
      <c r="X36" s="14">
        <f>(J36*1.3-D36)/M36*100/75</f>
        <v>47.288888888888891</v>
      </c>
      <c r="Y36" s="5"/>
      <c r="Z36" s="5">
        <v>23</v>
      </c>
      <c r="AA36" s="5"/>
      <c r="AB36" s="5"/>
      <c r="AC36" s="5"/>
    </row>
    <row r="37" spans="1:29" x14ac:dyDescent="0.15">
      <c r="A37" s="5">
        <v>47</v>
      </c>
      <c r="B37" s="5" t="s">
        <v>64</v>
      </c>
      <c r="C37" s="4">
        <v>13</v>
      </c>
      <c r="D37" s="4">
        <v>1330</v>
      </c>
      <c r="E37" s="4">
        <v>31</v>
      </c>
      <c r="F37" s="4">
        <v>14</v>
      </c>
      <c r="G37" s="4">
        <v>2</v>
      </c>
      <c r="H37" s="4">
        <v>28</v>
      </c>
      <c r="I37" s="4">
        <v>42</v>
      </c>
      <c r="J37" s="4">
        <f>G37*H37*I37</f>
        <v>2352</v>
      </c>
      <c r="K37" s="4">
        <v>25</v>
      </c>
      <c r="L37" s="4">
        <f>G37*K37+5</f>
        <v>55</v>
      </c>
      <c r="M37" s="4">
        <f>E37+(G37-1)*F37</f>
        <v>45</v>
      </c>
      <c r="N37" s="13">
        <f>L37/M37</f>
        <v>1.2222222222222223</v>
      </c>
      <c r="O37" s="13">
        <f>N37</f>
        <v>1.2222222222222223</v>
      </c>
      <c r="P37" s="13">
        <f>N37*1.25</f>
        <v>1.5277777777777779</v>
      </c>
      <c r="Q37" s="13">
        <f>((L37-5)*1.28+5)/M37*1.25</f>
        <v>1.9166666666666667</v>
      </c>
      <c r="R37" s="13">
        <f>((L37-5)*1.3+5)/M37*100/75</f>
        <v>2.0740740740740744</v>
      </c>
      <c r="S37" s="4">
        <f>J37-D37</f>
        <v>1022</v>
      </c>
      <c r="T37" s="14">
        <f>S37/M37</f>
        <v>22.711111111111112</v>
      </c>
      <c r="U37" s="14">
        <f>(J37*1.1-D37)/M37</f>
        <v>27.937777777777782</v>
      </c>
      <c r="V37" s="14">
        <f>(J37*1.2-D37)/M37*1.25</f>
        <v>41.455555555555563</v>
      </c>
      <c r="W37" s="14">
        <f>(J37*1.28-D37)/M37*1.25</f>
        <v>46.682222222222222</v>
      </c>
      <c r="X37" s="14">
        <f>(J37*1.3-D37)/M37*100/75</f>
        <v>51.188148148148144</v>
      </c>
      <c r="Y37" s="5"/>
      <c r="Z37" s="5">
        <v>23</v>
      </c>
      <c r="AA37" s="5"/>
      <c r="AB37" s="5"/>
      <c r="AC37" s="5"/>
    </row>
    <row r="38" spans="1:29" x14ac:dyDescent="0.15">
      <c r="A38" s="5">
        <v>19</v>
      </c>
      <c r="B38" s="5" t="s">
        <v>65</v>
      </c>
      <c r="C38" s="4">
        <v>14</v>
      </c>
      <c r="D38" s="4">
        <v>1587</v>
      </c>
      <c r="E38" s="4">
        <v>37</v>
      </c>
      <c r="F38" s="4">
        <v>16</v>
      </c>
      <c r="G38" s="4">
        <v>3</v>
      </c>
      <c r="H38" s="4">
        <v>26</v>
      </c>
      <c r="I38" s="4">
        <v>41</v>
      </c>
      <c r="J38" s="4">
        <f>G38*H38*I38</f>
        <v>3198</v>
      </c>
      <c r="K38" s="4">
        <v>25</v>
      </c>
      <c r="L38" s="4">
        <f>G38*K38+5</f>
        <v>80</v>
      </c>
      <c r="M38" s="4">
        <f>E38+(G38-1)*F38</f>
        <v>69</v>
      </c>
      <c r="N38" s="13">
        <f>L38/M38</f>
        <v>1.1594202898550725</v>
      </c>
      <c r="O38" s="13">
        <f>N38</f>
        <v>1.1594202898550725</v>
      </c>
      <c r="P38" s="13">
        <f>N38*1.25</f>
        <v>1.4492753623188406</v>
      </c>
      <c r="Q38" s="13">
        <f>((L38-5)*1.28+5)/M38*1.25</f>
        <v>1.8297101449275364</v>
      </c>
      <c r="R38" s="13">
        <f>((L38-5)*1.3+5)/M38*100/75</f>
        <v>1.9806763285024154</v>
      </c>
      <c r="S38" s="4">
        <f>J38-D38</f>
        <v>1611</v>
      </c>
      <c r="T38" s="14">
        <f>S38/M38</f>
        <v>23.347826086956523</v>
      </c>
      <c r="U38" s="14">
        <f>(J38*1.1-D38)/M38</f>
        <v>27.982608695652175</v>
      </c>
      <c r="V38" s="14">
        <f>(J38*1.2-D38)/M38*1.25</f>
        <v>40.771739130434781</v>
      </c>
      <c r="W38" s="14">
        <f>(J38*1.28-D38)/M38*1.25</f>
        <v>45.40652173913044</v>
      </c>
      <c r="X38" s="14">
        <f>(J38*1.3-D38)/M38*100/75</f>
        <v>49.669565217391316</v>
      </c>
      <c r="Y38" s="5"/>
      <c r="Z38" s="5">
        <v>24</v>
      </c>
      <c r="AA38" s="5"/>
      <c r="AB38" s="5"/>
      <c r="AC38" s="5"/>
    </row>
    <row r="39" spans="1:29" x14ac:dyDescent="0.15">
      <c r="A39" s="5">
        <v>13</v>
      </c>
      <c r="B39" s="5" t="s">
        <v>66</v>
      </c>
      <c r="C39" s="4">
        <v>15</v>
      </c>
      <c r="D39" s="4">
        <v>1978</v>
      </c>
      <c r="E39" s="4">
        <v>46</v>
      </c>
      <c r="F39" s="4">
        <v>20</v>
      </c>
      <c r="G39" s="4">
        <v>3</v>
      </c>
      <c r="H39" s="4">
        <v>29</v>
      </c>
      <c r="I39" s="4">
        <v>47</v>
      </c>
      <c r="J39" s="4">
        <f>G39*H39*I39</f>
        <v>4089</v>
      </c>
      <c r="K39" s="4">
        <v>30</v>
      </c>
      <c r="L39" s="4">
        <f>G39*K39+5</f>
        <v>95</v>
      </c>
      <c r="M39" s="4">
        <f>E39+(G39-1)*F39</f>
        <v>86</v>
      </c>
      <c r="N39" s="13">
        <f>L39/M39</f>
        <v>1.1046511627906976</v>
      </c>
      <c r="O39" s="13">
        <f>N39</f>
        <v>1.1046511627906976</v>
      </c>
      <c r="P39" s="13">
        <f>N39*1.25</f>
        <v>1.3808139534883721</v>
      </c>
      <c r="Q39" s="13">
        <f>((L39-5)*1.28+5)/M39*1.25</f>
        <v>1.7470930232558142</v>
      </c>
      <c r="R39" s="13">
        <f>((L39-5)*1.3+5)/M39*100/75</f>
        <v>1.8914728682170543</v>
      </c>
      <c r="S39" s="4">
        <f>J39-D39</f>
        <v>2111</v>
      </c>
      <c r="T39" s="14">
        <f>S39/M39</f>
        <v>24.546511627906977</v>
      </c>
      <c r="U39" s="14">
        <f>(J39*1.1-D39)/M39</f>
        <v>29.301162790697681</v>
      </c>
      <c r="V39" s="14">
        <f>(J39*1.2-D39)/M39*1.25</f>
        <v>42.569767441860471</v>
      </c>
      <c r="W39" s="14">
        <f>(J39*1.28-D39)/M39*1.25</f>
        <v>47.324418604651164</v>
      </c>
      <c r="X39" s="14">
        <f>(J39*1.3-D39)/M39*100/75</f>
        <v>51.747286821705423</v>
      </c>
      <c r="Y39" s="5"/>
      <c r="Z39" s="5">
        <v>25</v>
      </c>
      <c r="AA39" s="5"/>
      <c r="AB39" s="5"/>
      <c r="AC39" s="5"/>
    </row>
    <row r="40" spans="1:29" x14ac:dyDescent="0.15">
      <c r="A40" s="5">
        <v>44</v>
      </c>
      <c r="B40" s="5" t="s">
        <v>67</v>
      </c>
      <c r="C40" s="4">
        <v>15</v>
      </c>
      <c r="D40" s="4">
        <v>2130</v>
      </c>
      <c r="E40" s="4">
        <v>31</v>
      </c>
      <c r="F40" s="4">
        <v>14</v>
      </c>
      <c r="G40" s="4">
        <v>3</v>
      </c>
      <c r="H40" s="4">
        <v>24</v>
      </c>
      <c r="I40" s="4">
        <v>50</v>
      </c>
      <c r="J40" s="4">
        <f>G40*H40*I40</f>
        <v>3600</v>
      </c>
      <c r="K40" s="4">
        <v>20</v>
      </c>
      <c r="L40" s="4">
        <f>G40*K40+5</f>
        <v>65</v>
      </c>
      <c r="M40" s="4">
        <f>E40+(G40-1)*F40</f>
        <v>59</v>
      </c>
      <c r="N40" s="13">
        <f>L40/M40</f>
        <v>1.1016949152542372</v>
      </c>
      <c r="O40" s="13">
        <f>N40</f>
        <v>1.1016949152542372</v>
      </c>
      <c r="P40" s="13">
        <f>N40*1.25</f>
        <v>1.3771186440677965</v>
      </c>
      <c r="Q40" s="13">
        <f>((L40-5)*1.28+5)/M40*1.25</f>
        <v>1.7330508474576269</v>
      </c>
      <c r="R40" s="13">
        <f>((L40-5)*1.3+5)/M40*100/75</f>
        <v>1.8757062146892656</v>
      </c>
      <c r="S40" s="4">
        <f>J40-D40</f>
        <v>1470</v>
      </c>
      <c r="T40" s="14">
        <f>S40/M40</f>
        <v>24.915254237288135</v>
      </c>
      <c r="U40" s="14">
        <f>(J40*1.1-D40)/M40</f>
        <v>31.016949152542381</v>
      </c>
      <c r="V40" s="14">
        <f>(J40*1.2-D40)/M40*1.25</f>
        <v>46.398305084745758</v>
      </c>
      <c r="W40" s="14">
        <f>(J40*1.28-D40)/M40*1.25</f>
        <v>52.5</v>
      </c>
      <c r="X40" s="14">
        <f>(J40*1.3-D40)/M40*100/75</f>
        <v>57.627118644067792</v>
      </c>
      <c r="Y40" s="5"/>
      <c r="Z40" s="5">
        <v>25</v>
      </c>
      <c r="AA40" s="5"/>
      <c r="AB40" s="5"/>
      <c r="AC40" s="5"/>
    </row>
    <row r="41" spans="1:29" x14ac:dyDescent="0.15">
      <c r="A41" s="5">
        <v>72</v>
      </c>
      <c r="B41" s="5" t="s">
        <v>68</v>
      </c>
      <c r="C41" s="4">
        <v>15</v>
      </c>
      <c r="D41" s="4">
        <v>1978</v>
      </c>
      <c r="E41" s="4">
        <v>46</v>
      </c>
      <c r="F41" s="4">
        <v>20</v>
      </c>
      <c r="G41" s="4">
        <v>3</v>
      </c>
      <c r="H41" s="4">
        <v>29</v>
      </c>
      <c r="I41" s="4">
        <v>47</v>
      </c>
      <c r="J41" s="4">
        <f>G41*H41*I41</f>
        <v>4089</v>
      </c>
      <c r="K41" s="4">
        <v>30</v>
      </c>
      <c r="L41" s="4">
        <f>G41*K41+5</f>
        <v>95</v>
      </c>
      <c r="M41" s="4">
        <f>E41+(G41-1)*F41</f>
        <v>86</v>
      </c>
      <c r="N41" s="13">
        <f>L41/M41</f>
        <v>1.1046511627906976</v>
      </c>
      <c r="O41" s="13">
        <f>N41</f>
        <v>1.1046511627906976</v>
      </c>
      <c r="P41" s="13">
        <f>N41*1.25</f>
        <v>1.3808139534883721</v>
      </c>
      <c r="Q41" s="13">
        <f>((L41-5)*1.28+5)/M41*1.25</f>
        <v>1.7470930232558142</v>
      </c>
      <c r="R41" s="13">
        <f>((L41-5)*1.3+5)/M41*100/75</f>
        <v>1.8914728682170543</v>
      </c>
      <c r="S41" s="4">
        <f>J41-D41</f>
        <v>2111</v>
      </c>
      <c r="T41" s="14">
        <f>S41/M41</f>
        <v>24.546511627906977</v>
      </c>
      <c r="U41" s="14">
        <f>(J41*1.1-D41)/M41</f>
        <v>29.301162790697681</v>
      </c>
      <c r="V41" s="14">
        <f>(J41*1.2-D41)/M41*1.25</f>
        <v>42.569767441860471</v>
      </c>
      <c r="W41" s="14">
        <f>(J41*1.28-D41)/M41*1.25</f>
        <v>47.324418604651164</v>
      </c>
      <c r="X41" s="14">
        <f>(J41*1.3-D41)/M41*100/75</f>
        <v>51.747286821705423</v>
      </c>
      <c r="Y41" s="5"/>
      <c r="Z41" s="5">
        <v>25</v>
      </c>
      <c r="AA41" s="5"/>
      <c r="AB41" s="5"/>
      <c r="AC41" s="5"/>
    </row>
    <row r="42" spans="1:29" x14ac:dyDescent="0.15">
      <c r="A42" s="5">
        <v>396</v>
      </c>
      <c r="B42" s="5" t="s">
        <v>69</v>
      </c>
      <c r="C42" s="4">
        <v>15</v>
      </c>
      <c r="D42" s="4">
        <v>100</v>
      </c>
      <c r="E42" s="4">
        <v>24</v>
      </c>
      <c r="F42" s="4">
        <v>0</v>
      </c>
      <c r="G42" s="4">
        <v>1</v>
      </c>
      <c r="H42" s="4">
        <v>18</v>
      </c>
      <c r="I42" s="4">
        <v>30</v>
      </c>
      <c r="J42" s="4">
        <f>G42*H42*I42</f>
        <v>540</v>
      </c>
      <c r="K42" s="4">
        <v>30</v>
      </c>
      <c r="L42" s="4">
        <f>G42*K42+5</f>
        <v>35</v>
      </c>
      <c r="M42" s="4">
        <f>E42+(G42-1)*F42</f>
        <v>24</v>
      </c>
      <c r="N42" s="13">
        <f>L42/M42</f>
        <v>1.4583333333333333</v>
      </c>
      <c r="O42" s="13">
        <f>N42</f>
        <v>1.4583333333333333</v>
      </c>
      <c r="P42" s="13">
        <f>N42*1.25</f>
        <v>1.8229166666666665</v>
      </c>
      <c r="Q42" s="13">
        <f>((L42-5)*1.28+5)/M42*1.25</f>
        <v>2.2604166666666665</v>
      </c>
      <c r="R42" s="13">
        <f>((L42-5)*1.3+5)/M42*100/75</f>
        <v>2.4444444444444442</v>
      </c>
      <c r="S42" s="4">
        <f>J42-D42</f>
        <v>440</v>
      </c>
      <c r="T42" s="14">
        <f>S42/M42</f>
        <v>18.333333333333332</v>
      </c>
      <c r="U42" s="14">
        <f>(J42*1.1-D42)/M42</f>
        <v>20.583333333333332</v>
      </c>
      <c r="V42" s="14">
        <f>(J42*1.2-D42)/M42*1.25</f>
        <v>28.541666666666664</v>
      </c>
      <c r="W42" s="14">
        <f>(J42*1.28-D42)/M42*1.25</f>
        <v>30.791666666666671</v>
      </c>
      <c r="X42" s="14">
        <f>(J42*1.3-D42)/M42*100/75</f>
        <v>33.444444444444443</v>
      </c>
      <c r="Y42" s="5"/>
      <c r="Z42" s="5">
        <v>25</v>
      </c>
      <c r="AA42" s="5"/>
      <c r="AB42" s="5"/>
      <c r="AC42" s="5"/>
    </row>
    <row r="43" spans="1:29" x14ac:dyDescent="0.15">
      <c r="A43" s="5">
        <v>23</v>
      </c>
      <c r="B43" s="5" t="s">
        <v>70</v>
      </c>
      <c r="C43" s="4">
        <v>16</v>
      </c>
      <c r="D43" s="4">
        <v>2425</v>
      </c>
      <c r="E43" s="4">
        <v>52</v>
      </c>
      <c r="F43" s="4">
        <v>22</v>
      </c>
      <c r="G43" s="4">
        <v>3</v>
      </c>
      <c r="H43" s="4">
        <v>30</v>
      </c>
      <c r="I43" s="4">
        <v>54</v>
      </c>
      <c r="J43" s="4">
        <f>G43*H43*I43</f>
        <v>4860</v>
      </c>
      <c r="K43" s="4">
        <v>34</v>
      </c>
      <c r="L43" s="4">
        <f>G43*K43+5</f>
        <v>107</v>
      </c>
      <c r="M43" s="4">
        <f>E43+(G43-1)*F43</f>
        <v>96</v>
      </c>
      <c r="N43" s="13">
        <f>L43/M43</f>
        <v>1.1145833333333333</v>
      </c>
      <c r="O43" s="13">
        <f>N43</f>
        <v>1.1145833333333333</v>
      </c>
      <c r="P43" s="13">
        <f>N43*1.25</f>
        <v>1.3932291666666665</v>
      </c>
      <c r="Q43" s="13">
        <f>((L43-5)*1.28+5)/M43*1.25</f>
        <v>1.7651041666666667</v>
      </c>
      <c r="R43" s="13">
        <f>((L43-5)*1.3+5)/M43*100/75</f>
        <v>1.9111111111111112</v>
      </c>
      <c r="S43" s="4">
        <f>J43-D43</f>
        <v>2435</v>
      </c>
      <c r="T43" s="14">
        <f>S43/M43</f>
        <v>25.364583333333332</v>
      </c>
      <c r="U43" s="14">
        <f>(J43*1.1-D43)/M43</f>
        <v>30.427083333333332</v>
      </c>
      <c r="V43" s="14">
        <f>(J43*1.2-D43)/M43*1.25</f>
        <v>44.361979166666671</v>
      </c>
      <c r="W43" s="14">
        <f>(J43*1.28-D43)/M43*1.25</f>
        <v>49.424479166666664</v>
      </c>
      <c r="X43" s="14">
        <f>(J43*1.3-D43)/M43*100/75</f>
        <v>54.06944444444445</v>
      </c>
      <c r="Y43" s="5"/>
      <c r="Z43" s="5">
        <v>26</v>
      </c>
      <c r="AA43" s="5"/>
      <c r="AB43" s="5"/>
      <c r="AC43" s="5"/>
    </row>
    <row r="44" spans="1:29" x14ac:dyDescent="0.15">
      <c r="A44" s="5">
        <v>95</v>
      </c>
      <c r="B44" s="5" t="s">
        <v>71</v>
      </c>
      <c r="C44" s="4">
        <v>16</v>
      </c>
      <c r="D44" s="4">
        <v>1600</v>
      </c>
      <c r="E44" s="4">
        <v>30</v>
      </c>
      <c r="F44" s="4">
        <v>12</v>
      </c>
      <c r="G44" s="4">
        <v>3</v>
      </c>
      <c r="H44" s="4">
        <v>20</v>
      </c>
      <c r="I44" s="4">
        <v>49</v>
      </c>
      <c r="J44" s="4">
        <f>G44*H44*I44</f>
        <v>2940</v>
      </c>
      <c r="K44" s="4">
        <v>19</v>
      </c>
      <c r="L44" s="4">
        <f>G44*K44+5</f>
        <v>62</v>
      </c>
      <c r="M44" s="4">
        <f>E44+(G44-1)*F44</f>
        <v>54</v>
      </c>
      <c r="N44" s="13">
        <f>L44/M44</f>
        <v>1.1481481481481481</v>
      </c>
      <c r="O44" s="13">
        <f>N44</f>
        <v>1.1481481481481481</v>
      </c>
      <c r="P44" s="13">
        <f>N44*1.25</f>
        <v>1.4351851851851851</v>
      </c>
      <c r="Q44" s="13">
        <f>((L44-5)*1.28+5)/M44*1.25</f>
        <v>1.80462962962963</v>
      </c>
      <c r="R44" s="13">
        <f>((L44-5)*1.3+5)/M44*100/75</f>
        <v>1.9530864197530866</v>
      </c>
      <c r="S44" s="4">
        <f>J44-D44</f>
        <v>1340</v>
      </c>
      <c r="T44" s="14">
        <f>S44/M44</f>
        <v>24.814814814814813</v>
      </c>
      <c r="U44" s="14">
        <f>(J44*1.1-D44)/M44</f>
        <v>30.259259259259267</v>
      </c>
      <c r="V44" s="14">
        <f>(J44*1.2-D44)/M44*1.25</f>
        <v>44.629629629629626</v>
      </c>
      <c r="W44" s="14">
        <f>(J44*1.28-D44)/M44*1.25</f>
        <v>50.074074074074076</v>
      </c>
      <c r="X44" s="14">
        <f>(J44*1.3-D44)/M44*100/75</f>
        <v>54.864197530864196</v>
      </c>
      <c r="Y44" s="5"/>
      <c r="Z44" s="5">
        <v>26</v>
      </c>
      <c r="AA44" s="5"/>
      <c r="AB44" s="5"/>
      <c r="AC44" s="5"/>
    </row>
    <row r="45" spans="1:29" x14ac:dyDescent="0.15">
      <c r="A45" s="5">
        <v>26</v>
      </c>
      <c r="B45" s="5" t="s">
        <v>72</v>
      </c>
      <c r="C45" s="4">
        <v>17</v>
      </c>
      <c r="D45" s="4">
        <v>2855</v>
      </c>
      <c r="E45" s="4">
        <v>61</v>
      </c>
      <c r="F45" s="4">
        <v>26</v>
      </c>
      <c r="G45" s="4">
        <v>3</v>
      </c>
      <c r="H45" s="4">
        <v>33</v>
      </c>
      <c r="I45" s="4">
        <v>58</v>
      </c>
      <c r="J45" s="4">
        <f>G45*H45*I45</f>
        <v>5742</v>
      </c>
      <c r="K45" s="4">
        <v>39</v>
      </c>
      <c r="L45" s="4">
        <f>G45*K45+5</f>
        <v>122</v>
      </c>
      <c r="M45" s="4">
        <f>E45+(G45-1)*F45</f>
        <v>113</v>
      </c>
      <c r="N45" s="13">
        <f>L45/M45</f>
        <v>1.0796460176991149</v>
      </c>
      <c r="O45" s="13">
        <f>N45</f>
        <v>1.0796460176991149</v>
      </c>
      <c r="P45" s="13">
        <f>N45*1.25</f>
        <v>1.3495575221238938</v>
      </c>
      <c r="Q45" s="13">
        <f>((L45-5)*1.28+5)/M45*1.25</f>
        <v>1.7119469026548673</v>
      </c>
      <c r="R45" s="13">
        <f>((L45-5)*1.3+5)/M45*100/75</f>
        <v>1.8536873156342184</v>
      </c>
      <c r="S45" s="4">
        <f>J45-D45</f>
        <v>2887</v>
      </c>
      <c r="T45" s="14">
        <f>S45/M45</f>
        <v>25.548672566371682</v>
      </c>
      <c r="U45" s="14">
        <f>(J45*1.1-D45)/M45</f>
        <v>30.630088495575226</v>
      </c>
      <c r="V45" s="14">
        <f>(J45*1.2-D45)/M45*1.25</f>
        <v>44.639380530973447</v>
      </c>
      <c r="W45" s="14">
        <f>(J45*1.28-D45)/M45*1.25</f>
        <v>49.720796460176999</v>
      </c>
      <c r="X45" s="14">
        <f>(J45*1.3-D45)/M45*100/75</f>
        <v>54.390560471976407</v>
      </c>
      <c r="Y45" s="5"/>
      <c r="Z45" s="5">
        <v>26</v>
      </c>
      <c r="AA45" s="5"/>
      <c r="AB45" s="5"/>
      <c r="AC45" s="5"/>
    </row>
    <row r="46" spans="1:29" x14ac:dyDescent="0.15">
      <c r="A46" s="5">
        <v>50</v>
      </c>
      <c r="B46" s="5" t="s">
        <v>73</v>
      </c>
      <c r="C46" s="4">
        <v>17</v>
      </c>
      <c r="D46" s="4">
        <v>2600</v>
      </c>
      <c r="E46" s="4">
        <v>30</v>
      </c>
      <c r="F46" s="4">
        <v>8</v>
      </c>
      <c r="G46" s="4">
        <v>3</v>
      </c>
      <c r="H46" s="4">
        <v>27</v>
      </c>
      <c r="I46" s="4">
        <v>55</v>
      </c>
      <c r="J46" s="4">
        <f>G46*H46*I46</f>
        <v>4455</v>
      </c>
      <c r="K46" s="4">
        <v>16</v>
      </c>
      <c r="L46" s="4">
        <f>G46*K46+5</f>
        <v>53</v>
      </c>
      <c r="M46" s="4">
        <f>E46+(G46-1)*F46</f>
        <v>46</v>
      </c>
      <c r="N46" s="13">
        <f>L46/M46</f>
        <v>1.1521739130434783</v>
      </c>
      <c r="O46" s="13">
        <f>N46</f>
        <v>1.1521739130434783</v>
      </c>
      <c r="P46" s="13">
        <f>N46*1.25</f>
        <v>1.4402173913043479</v>
      </c>
      <c r="Q46" s="13">
        <f>((L46-5)*1.28+5)/M46*1.25</f>
        <v>1.8054347826086956</v>
      </c>
      <c r="R46" s="13">
        <f>((L46-5)*1.3+5)/M46*100/75</f>
        <v>1.9536231884057975</v>
      </c>
      <c r="S46" s="4">
        <f>J46-D46</f>
        <v>1855</v>
      </c>
      <c r="T46" s="14">
        <f>S46/M46</f>
        <v>40.326086956521742</v>
      </c>
      <c r="U46" s="14">
        <f>(J46*1.1-D46)/M46</f>
        <v>50.010869565217391</v>
      </c>
      <c r="V46" s="14">
        <f>(J46*1.2-D46)/M46*1.25</f>
        <v>74.619565217391312</v>
      </c>
      <c r="W46" s="14">
        <f>(J46*1.28-D46)/M46*1.25</f>
        <v>84.304347826086982</v>
      </c>
      <c r="X46" s="14">
        <f>(J46*1.3-D46)/M46*100/75</f>
        <v>92.507246376811594</v>
      </c>
      <c r="Y46" s="5"/>
      <c r="Z46" s="5">
        <v>27</v>
      </c>
      <c r="AA46" s="5"/>
      <c r="AB46" s="5"/>
      <c r="AC46" s="5"/>
    </row>
    <row r="47" spans="1:29" x14ac:dyDescent="0.15">
      <c r="A47" s="5">
        <v>27</v>
      </c>
      <c r="B47" s="5" t="s">
        <v>74</v>
      </c>
      <c r="C47" s="4">
        <v>18</v>
      </c>
      <c r="D47" s="4">
        <v>3480</v>
      </c>
      <c r="E47" s="4">
        <v>64</v>
      </c>
      <c r="F47" s="4">
        <v>26</v>
      </c>
      <c r="G47" s="4">
        <v>3</v>
      </c>
      <c r="H47" s="4">
        <v>35</v>
      </c>
      <c r="I47" s="4">
        <v>62</v>
      </c>
      <c r="J47" s="4">
        <f>G47*H47*I47</f>
        <v>6510</v>
      </c>
      <c r="K47" s="4">
        <v>40</v>
      </c>
      <c r="L47" s="4">
        <f>G47*K47+5</f>
        <v>125</v>
      </c>
      <c r="M47" s="4">
        <f>E47+(G47-1)*F47</f>
        <v>116</v>
      </c>
      <c r="N47" s="13">
        <f>L47/M47</f>
        <v>1.0775862068965518</v>
      </c>
      <c r="O47" s="13">
        <f>N47</f>
        <v>1.0775862068965518</v>
      </c>
      <c r="P47" s="13">
        <f>N47*1.25</f>
        <v>1.3469827586206897</v>
      </c>
      <c r="Q47" s="13">
        <f>((L47-5)*1.28+5)/M47*1.25</f>
        <v>1.709051724137931</v>
      </c>
      <c r="R47" s="13">
        <f>((L47-5)*1.3+5)/M47*100/75</f>
        <v>1.8505747126436782</v>
      </c>
      <c r="S47" s="4">
        <f>J47-D47</f>
        <v>3030</v>
      </c>
      <c r="T47" s="14">
        <f>S47/M47</f>
        <v>26.120689655172413</v>
      </c>
      <c r="U47" s="14">
        <f>(J47*1.1-D47)/M47</f>
        <v>31.732758620689662</v>
      </c>
      <c r="V47" s="14">
        <f>(J47*1.2-D47)/M47*1.25</f>
        <v>46.681034482758619</v>
      </c>
      <c r="W47" s="14">
        <f>(J47*1.28-D47)/M47*1.25</f>
        <v>52.293103448275851</v>
      </c>
      <c r="X47" s="14">
        <f>(J47*1.3-D47)/M47*100/75</f>
        <v>57.275862068965516</v>
      </c>
      <c r="Y47" s="5"/>
      <c r="Z47" s="5">
        <v>28</v>
      </c>
      <c r="AA47" s="5"/>
      <c r="AB47" s="5"/>
      <c r="AC47" s="5"/>
    </row>
    <row r="48" spans="1:29" x14ac:dyDescent="0.15">
      <c r="A48" s="5">
        <v>36</v>
      </c>
      <c r="B48" s="5" t="s">
        <v>75</v>
      </c>
      <c r="C48" s="4">
        <v>18</v>
      </c>
      <c r="D48" s="4">
        <v>1600</v>
      </c>
      <c r="E48" s="4">
        <v>30</v>
      </c>
      <c r="F48" s="4">
        <v>12</v>
      </c>
      <c r="G48" s="4">
        <v>3</v>
      </c>
      <c r="H48" s="4">
        <v>16</v>
      </c>
      <c r="I48" s="4">
        <v>64</v>
      </c>
      <c r="J48" s="4">
        <f>G48*H48*I48</f>
        <v>3072</v>
      </c>
      <c r="K48" s="4">
        <v>19</v>
      </c>
      <c r="L48" s="4">
        <f>G48*K48+5</f>
        <v>62</v>
      </c>
      <c r="M48" s="4">
        <f>E48+(G48-1)*F48</f>
        <v>54</v>
      </c>
      <c r="N48" s="13">
        <f>L48/M48</f>
        <v>1.1481481481481481</v>
      </c>
      <c r="O48" s="13">
        <f>N48</f>
        <v>1.1481481481481481</v>
      </c>
      <c r="P48" s="13">
        <f>N48*1.25</f>
        <v>1.4351851851851851</v>
      </c>
      <c r="Q48" s="13">
        <f>((L48-5)*1.28+5)/M48*1.25</f>
        <v>1.80462962962963</v>
      </c>
      <c r="R48" s="13">
        <f>((L48-5)*1.3+5)/M48*100/75</f>
        <v>1.9530864197530866</v>
      </c>
      <c r="S48" s="4">
        <f>J48-D48</f>
        <v>1472</v>
      </c>
      <c r="T48" s="14">
        <f>S48/M48</f>
        <v>27.25925925925926</v>
      </c>
      <c r="U48" s="14">
        <f>(J48*1.1-D48)/M48</f>
        <v>32.948148148148157</v>
      </c>
      <c r="V48" s="14">
        <f>(J48*1.2-D48)/M48*1.25</f>
        <v>48.296296296296291</v>
      </c>
      <c r="W48" s="14">
        <f>(J48*1.28-D48)/M48*1.25</f>
        <v>53.985185185185181</v>
      </c>
      <c r="X48" s="14">
        <f>(J48*1.3-D48)/M48*100/75</f>
        <v>59.101234567901244</v>
      </c>
      <c r="Y48" s="5"/>
      <c r="Z48" s="5">
        <v>28</v>
      </c>
      <c r="AA48" s="5"/>
      <c r="AB48" s="5"/>
      <c r="AC48" s="5"/>
    </row>
    <row r="49" spans="1:29" x14ac:dyDescent="0.15">
      <c r="A49" s="5">
        <v>43</v>
      </c>
      <c r="B49" s="5" t="s">
        <v>76</v>
      </c>
      <c r="C49" s="4">
        <v>18</v>
      </c>
      <c r="D49" s="4">
        <v>1700</v>
      </c>
      <c r="E49" s="4">
        <v>42</v>
      </c>
      <c r="F49" s="4">
        <v>18</v>
      </c>
      <c r="G49" s="4">
        <v>3</v>
      </c>
      <c r="H49" s="4">
        <v>29</v>
      </c>
      <c r="I49" s="4">
        <v>43</v>
      </c>
      <c r="J49" s="4">
        <f>G49*H49*I49</f>
        <v>3741</v>
      </c>
      <c r="K49" s="4">
        <v>27</v>
      </c>
      <c r="L49" s="4">
        <f>G49*K49+5</f>
        <v>86</v>
      </c>
      <c r="M49" s="4">
        <f>E49+(G49-1)*F49</f>
        <v>78</v>
      </c>
      <c r="N49" s="13">
        <f>L49/M49</f>
        <v>1.1025641025641026</v>
      </c>
      <c r="O49" s="13">
        <f>N49</f>
        <v>1.1025641025641026</v>
      </c>
      <c r="P49" s="13">
        <f>N49*1.25</f>
        <v>1.3782051282051282</v>
      </c>
      <c r="Q49" s="13">
        <f>((L49-5)*1.28+5)/M49*1.25</f>
        <v>1.7416666666666667</v>
      </c>
      <c r="R49" s="13">
        <f>((L49-5)*1.3+5)/M49*100/75</f>
        <v>1.8854700854700854</v>
      </c>
      <c r="S49" s="4">
        <f>J49-D49</f>
        <v>2041</v>
      </c>
      <c r="T49" s="14">
        <f>S49/M49</f>
        <v>26.166666666666668</v>
      </c>
      <c r="U49" s="14">
        <f>(J49*1.1-D49)/M49</f>
        <v>30.962820512820517</v>
      </c>
      <c r="V49" s="14">
        <f>(J49*1.2-D49)/M49*1.25</f>
        <v>44.698717948717942</v>
      </c>
      <c r="W49" s="14">
        <f>(J49*1.28-D49)/M49*1.25</f>
        <v>49.494871794871798</v>
      </c>
      <c r="X49" s="14">
        <f>(J49*1.3-D49)/M49*100/75</f>
        <v>54.073504273504277</v>
      </c>
      <c r="Y49" s="5"/>
      <c r="Z49" s="5">
        <v>28</v>
      </c>
      <c r="AA49" s="5"/>
      <c r="AB49" s="5"/>
      <c r="AC49" s="5"/>
    </row>
    <row r="50" spans="1:29" x14ac:dyDescent="0.15">
      <c r="A50" s="5">
        <v>29</v>
      </c>
      <c r="B50" s="5" t="s">
        <v>77</v>
      </c>
      <c r="C50" s="4">
        <v>19</v>
      </c>
      <c r="D50" s="4">
        <v>3720</v>
      </c>
      <c r="E50" s="4">
        <v>55</v>
      </c>
      <c r="F50" s="4">
        <v>23</v>
      </c>
      <c r="G50" s="4">
        <v>4</v>
      </c>
      <c r="H50" s="4">
        <v>27</v>
      </c>
      <c r="I50" s="4">
        <v>65</v>
      </c>
      <c r="J50" s="4">
        <f>G50*H50*I50</f>
        <v>7020</v>
      </c>
      <c r="K50" s="4">
        <v>32</v>
      </c>
      <c r="L50" s="4">
        <f>G50*K50+5</f>
        <v>133</v>
      </c>
      <c r="M50" s="4">
        <f>E50+(G50-1)*F50</f>
        <v>124</v>
      </c>
      <c r="N50" s="13">
        <f>L50/M50</f>
        <v>1.0725806451612903</v>
      </c>
      <c r="O50" s="13">
        <f>N50</f>
        <v>1.0725806451612903</v>
      </c>
      <c r="P50" s="13">
        <f>N50*1.25</f>
        <v>1.3407258064516128</v>
      </c>
      <c r="Q50" s="13">
        <f>((L50-5)*1.28+5)/M50*1.25</f>
        <v>1.702016129032258</v>
      </c>
      <c r="R50" s="13">
        <f>((L50-5)*1.3+5)/M50*100/75</f>
        <v>1.843010752688172</v>
      </c>
      <c r="S50" s="4">
        <f>J50-D50</f>
        <v>3300</v>
      </c>
      <c r="T50" s="14">
        <f>S50/M50</f>
        <v>26.612903225806452</v>
      </c>
      <c r="U50" s="14">
        <f>(J50*1.1-D50)/M50</f>
        <v>32.274193548387103</v>
      </c>
      <c r="V50" s="14">
        <f>(J50*1.2-D50)/M50*1.25</f>
        <v>47.41935483870968</v>
      </c>
      <c r="W50" s="14">
        <f>(J50*1.28-D50)/M50*1.25</f>
        <v>53.080645161290327</v>
      </c>
      <c r="X50" s="14">
        <f>(J50*1.3-D50)/M50*100/75</f>
        <v>58.129032258064505</v>
      </c>
      <c r="Y50" s="5"/>
      <c r="Z50" s="5">
        <v>29</v>
      </c>
      <c r="AA50" s="5"/>
      <c r="AB50" s="5"/>
      <c r="AC50" s="5"/>
    </row>
    <row r="51" spans="1:29" x14ac:dyDescent="0.15">
      <c r="A51" s="5">
        <v>49</v>
      </c>
      <c r="B51" s="5" t="s">
        <v>78</v>
      </c>
      <c r="C51" s="4">
        <v>19</v>
      </c>
      <c r="D51" s="4">
        <v>1200</v>
      </c>
      <c r="E51" s="4">
        <v>42</v>
      </c>
      <c r="F51" s="4">
        <v>18</v>
      </c>
      <c r="G51" s="4">
        <v>4</v>
      </c>
      <c r="H51" s="4">
        <v>25</v>
      </c>
      <c r="I51" s="4">
        <v>38</v>
      </c>
      <c r="J51" s="4">
        <f>G51*H51*I51</f>
        <v>3800</v>
      </c>
      <c r="K51" s="4">
        <v>25</v>
      </c>
      <c r="L51" s="4">
        <f>G51*K51+5</f>
        <v>105</v>
      </c>
      <c r="M51" s="4">
        <f>E51+(G51-1)*F51</f>
        <v>96</v>
      </c>
      <c r="N51" s="13">
        <f>L51/M51</f>
        <v>1.09375</v>
      </c>
      <c r="O51" s="13">
        <f>N51</f>
        <v>1.09375</v>
      </c>
      <c r="P51" s="13">
        <f>N51*1.25</f>
        <v>1.3671875</v>
      </c>
      <c r="Q51" s="13">
        <f>((L51-5)*1.28+5)/M51*1.25</f>
        <v>1.7317708333333335</v>
      </c>
      <c r="R51" s="13">
        <f>((L51-5)*1.3+5)/M51*100/75</f>
        <v>1.875</v>
      </c>
      <c r="S51" s="4">
        <f>J51-D51</f>
        <v>2600</v>
      </c>
      <c r="T51" s="14">
        <f>S51/M51</f>
        <v>27.083333333333332</v>
      </c>
      <c r="U51" s="14">
        <f>(J51*1.1-D51)/M51</f>
        <v>31.041666666666668</v>
      </c>
      <c r="V51" s="14">
        <f>(J51*1.2-D51)/M51*1.25</f>
        <v>43.75</v>
      </c>
      <c r="W51" s="14">
        <f>(J51*1.28-D51)/M51*1.25</f>
        <v>47.708333333333329</v>
      </c>
      <c r="X51" s="14">
        <f>(J51*1.3-D51)/M51*100/75</f>
        <v>51.94444444444445</v>
      </c>
      <c r="Y51" s="5"/>
      <c r="Z51" s="5">
        <v>29</v>
      </c>
      <c r="AA51" s="5"/>
      <c r="AB51" s="5"/>
      <c r="AC51" s="5"/>
    </row>
    <row r="52" spans="1:29" x14ac:dyDescent="0.15">
      <c r="A52" s="5">
        <v>52</v>
      </c>
      <c r="B52" s="5" t="s">
        <v>79</v>
      </c>
      <c r="C52" s="4">
        <v>19</v>
      </c>
      <c r="D52" s="4">
        <v>1200</v>
      </c>
      <c r="E52" s="4">
        <v>42</v>
      </c>
      <c r="F52" s="4">
        <v>18</v>
      </c>
      <c r="G52" s="4">
        <v>4</v>
      </c>
      <c r="H52" s="4">
        <v>25</v>
      </c>
      <c r="I52" s="4">
        <v>38</v>
      </c>
      <c r="J52" s="4">
        <f>G52*H52*I52</f>
        <v>3800</v>
      </c>
      <c r="K52" s="4">
        <v>25</v>
      </c>
      <c r="L52" s="4">
        <f>G52*K52+5</f>
        <v>105</v>
      </c>
      <c r="M52" s="4">
        <f>E52+(G52-1)*F52</f>
        <v>96</v>
      </c>
      <c r="N52" s="13">
        <f>L52/M52</f>
        <v>1.09375</v>
      </c>
      <c r="O52" s="13">
        <f>N52</f>
        <v>1.09375</v>
      </c>
      <c r="P52" s="13">
        <f>N52*1.25</f>
        <v>1.3671875</v>
      </c>
      <c r="Q52" s="13">
        <f>((L52-5)*1.28+5)/M52*1.25</f>
        <v>1.7317708333333335</v>
      </c>
      <c r="R52" s="13">
        <f>((L52-5)*1.3+5)/M52*100/75</f>
        <v>1.875</v>
      </c>
      <c r="S52" s="4">
        <f>J52-D52</f>
        <v>2600</v>
      </c>
      <c r="T52" s="14">
        <f>S52/M52</f>
        <v>27.083333333333332</v>
      </c>
      <c r="U52" s="14">
        <f>(J52*1.1-D52)/M52</f>
        <v>31.041666666666668</v>
      </c>
      <c r="V52" s="14">
        <f>(J52*1.2-D52)/M52*1.25</f>
        <v>43.75</v>
      </c>
      <c r="W52" s="14">
        <f>(J52*1.28-D52)/M52*1.25</f>
        <v>47.708333333333329</v>
      </c>
      <c r="X52" s="14">
        <f>(J52*1.3-D52)/M52*100/75</f>
        <v>51.94444444444445</v>
      </c>
      <c r="Y52" s="5"/>
      <c r="Z52" s="5">
        <v>29</v>
      </c>
      <c r="AA52" s="5"/>
      <c r="AB52" s="5"/>
      <c r="AC52" s="5"/>
    </row>
    <row r="53" spans="1:29" x14ac:dyDescent="0.15">
      <c r="A53" s="5">
        <v>31</v>
      </c>
      <c r="B53" s="5" t="s">
        <v>80</v>
      </c>
      <c r="C53" s="4">
        <v>20</v>
      </c>
      <c r="D53" s="4">
        <v>4742</v>
      </c>
      <c r="E53" s="4">
        <v>61</v>
      </c>
      <c r="F53" s="4">
        <v>26</v>
      </c>
      <c r="G53" s="4">
        <v>4</v>
      </c>
      <c r="H53" s="4">
        <v>30</v>
      </c>
      <c r="I53" s="4">
        <v>71</v>
      </c>
      <c r="J53" s="4">
        <f>G53*H53*I53</f>
        <v>8520</v>
      </c>
      <c r="K53" s="4">
        <v>36</v>
      </c>
      <c r="L53" s="4">
        <f>G53*K53+5</f>
        <v>149</v>
      </c>
      <c r="M53" s="4">
        <f>E53+(G53-1)*F53</f>
        <v>139</v>
      </c>
      <c r="N53" s="13">
        <f>L53/M53</f>
        <v>1.0719424460431655</v>
      </c>
      <c r="O53" s="13">
        <f>N53</f>
        <v>1.0719424460431655</v>
      </c>
      <c r="P53" s="13">
        <f>N53*1.25</f>
        <v>1.3399280575539567</v>
      </c>
      <c r="Q53" s="13">
        <f>((L53-5)*1.28+5)/M53*1.25</f>
        <v>1.7025179856115109</v>
      </c>
      <c r="R53" s="13">
        <f>((L53-5)*1.3+5)/M53*100/75</f>
        <v>1.843645083932854</v>
      </c>
      <c r="S53" s="4">
        <f>J53-D53</f>
        <v>3778</v>
      </c>
      <c r="T53" s="14">
        <f>S53/M53</f>
        <v>27.179856115107913</v>
      </c>
      <c r="U53" s="14">
        <f>(J53*1.1-D53)/M53</f>
        <v>33.309352517985609</v>
      </c>
      <c r="V53" s="14">
        <f>(J53*1.2-D53)/M53*1.25</f>
        <v>49.298561151079134</v>
      </c>
      <c r="W53" s="14">
        <f>(J53*1.28-D53)/M53*1.25</f>
        <v>55.42805755395684</v>
      </c>
      <c r="X53" s="14">
        <f>(J53*1.3-D53)/M53*100/75</f>
        <v>60.757793764988008</v>
      </c>
      <c r="Y53" s="5"/>
      <c r="Z53" s="5">
        <v>30</v>
      </c>
      <c r="AA53" s="5"/>
      <c r="AB53" s="5"/>
      <c r="AC53" s="5"/>
    </row>
    <row r="54" spans="1:29" x14ac:dyDescent="0.15">
      <c r="A54" s="5">
        <v>45</v>
      </c>
      <c r="B54" s="5" t="s">
        <v>81</v>
      </c>
      <c r="C54" s="4">
        <v>20</v>
      </c>
      <c r="D54" s="4">
        <v>4700</v>
      </c>
      <c r="E54" s="4">
        <v>46</v>
      </c>
      <c r="F54" s="4">
        <v>20</v>
      </c>
      <c r="G54" s="4">
        <v>4</v>
      </c>
      <c r="H54" s="4">
        <v>27</v>
      </c>
      <c r="I54" s="4">
        <v>75</v>
      </c>
      <c r="J54" s="4">
        <f>G54*H54*I54</f>
        <v>8100</v>
      </c>
      <c r="K54" s="4">
        <v>27</v>
      </c>
      <c r="L54" s="4">
        <f>G54*K54+5</f>
        <v>113</v>
      </c>
      <c r="M54" s="4">
        <f>E54+(G54-1)*F54</f>
        <v>106</v>
      </c>
      <c r="N54" s="13">
        <f>L54/M54</f>
        <v>1.0660377358490567</v>
      </c>
      <c r="O54" s="13">
        <f>N54</f>
        <v>1.0660377358490567</v>
      </c>
      <c r="P54" s="13">
        <f>N54*1.25</f>
        <v>1.3325471698113209</v>
      </c>
      <c r="Q54" s="13">
        <f>((L54-5)*1.28+5)/M54*1.25</f>
        <v>1.6891509433962266</v>
      </c>
      <c r="R54" s="13">
        <f>((L54-5)*1.3+5)/M54*100/75</f>
        <v>1.8289308176100629</v>
      </c>
      <c r="S54" s="4">
        <f>J54-D54</f>
        <v>3400</v>
      </c>
      <c r="T54" s="14">
        <f>S54/M54</f>
        <v>32.075471698113205</v>
      </c>
      <c r="U54" s="14">
        <f>(J54*1.1-D54)/M54</f>
        <v>39.716981132075475</v>
      </c>
      <c r="V54" s="14">
        <f>(J54*1.2-D54)/M54*1.25</f>
        <v>59.198113207547173</v>
      </c>
      <c r="W54" s="14">
        <f>(J54*1.28-D54)/M54*1.25</f>
        <v>66.839622641509436</v>
      </c>
      <c r="X54" s="14">
        <f>(J54*1.3-D54)/M54*100/75</f>
        <v>73.333333333333329</v>
      </c>
      <c r="Y54" s="5"/>
      <c r="Z54" s="5">
        <v>30</v>
      </c>
      <c r="AA54" s="5"/>
      <c r="AB54" s="5"/>
      <c r="AC54" s="5"/>
    </row>
    <row r="55" spans="1:29" x14ac:dyDescent="0.15">
      <c r="A55" s="5">
        <v>54</v>
      </c>
      <c r="B55" s="5" t="s">
        <v>82</v>
      </c>
      <c r="C55" s="4">
        <v>20</v>
      </c>
      <c r="D55" s="4">
        <v>1360</v>
      </c>
      <c r="E55" s="4">
        <v>32</v>
      </c>
      <c r="F55" s="4">
        <v>14</v>
      </c>
      <c r="G55" s="4">
        <v>4</v>
      </c>
      <c r="H55" s="4">
        <v>24</v>
      </c>
      <c r="I55" s="4">
        <v>35</v>
      </c>
      <c r="J55" s="4">
        <f>G55*H55*I55</f>
        <v>3360</v>
      </c>
      <c r="K55" s="4">
        <v>19</v>
      </c>
      <c r="L55" s="4">
        <f>G55*K55+5</f>
        <v>81</v>
      </c>
      <c r="M55" s="4">
        <f>E55+(G55-1)*F55</f>
        <v>74</v>
      </c>
      <c r="N55" s="13">
        <f>L55/M55</f>
        <v>1.0945945945945945</v>
      </c>
      <c r="O55" s="13">
        <f>N55</f>
        <v>1.0945945945945945</v>
      </c>
      <c r="P55" s="13">
        <f>N55*1.25</f>
        <v>1.3682432432432432</v>
      </c>
      <c r="Q55" s="13">
        <f>((L55-5)*1.28+5)/M55*1.25</f>
        <v>1.7277027027027028</v>
      </c>
      <c r="R55" s="13">
        <f>((L55-5)*1.3+5)/M55*100/75</f>
        <v>1.87027027027027</v>
      </c>
      <c r="S55" s="4">
        <f>J55-D55</f>
        <v>2000</v>
      </c>
      <c r="T55" s="14">
        <f>S55/M55</f>
        <v>27.027027027027028</v>
      </c>
      <c r="U55" s="14">
        <f>(J55*1.1-D55)/M55</f>
        <v>31.567567567567572</v>
      </c>
      <c r="V55" s="14">
        <f>(J55*1.2-D55)/M55*1.25</f>
        <v>45.13513513513513</v>
      </c>
      <c r="W55" s="14">
        <f>(J55*1.28-D55)/M55*1.25</f>
        <v>49.675675675675677</v>
      </c>
      <c r="X55" s="14">
        <f>(J55*1.3-D55)/M55*100/75</f>
        <v>54.198198198198192</v>
      </c>
      <c r="Y55" s="5"/>
      <c r="Z55" s="5">
        <v>30</v>
      </c>
      <c r="AA55" s="5"/>
      <c r="AB55" s="5"/>
      <c r="AC55" s="5"/>
    </row>
    <row r="56" spans="1:29" x14ac:dyDescent="0.15">
      <c r="A56" s="5">
        <v>442</v>
      </c>
      <c r="B56" s="5" t="s">
        <v>83</v>
      </c>
      <c r="C56" s="4">
        <v>20</v>
      </c>
      <c r="D56" s="4">
        <v>4742</v>
      </c>
      <c r="E56" s="4">
        <v>61</v>
      </c>
      <c r="F56" s="4">
        <v>26</v>
      </c>
      <c r="G56" s="4">
        <v>4</v>
      </c>
      <c r="H56" s="4">
        <v>30</v>
      </c>
      <c r="I56" s="4">
        <v>71</v>
      </c>
      <c r="J56" s="4">
        <f>G56*H56*I56</f>
        <v>8520</v>
      </c>
      <c r="K56" s="4">
        <v>36</v>
      </c>
      <c r="L56" s="4">
        <f>G56*K56+5</f>
        <v>149</v>
      </c>
      <c r="M56" s="4">
        <f>E56+(G56-1)*F56</f>
        <v>139</v>
      </c>
      <c r="N56" s="13">
        <f>L56/M56</f>
        <v>1.0719424460431655</v>
      </c>
      <c r="O56" s="13">
        <f>N56</f>
        <v>1.0719424460431655</v>
      </c>
      <c r="P56" s="13">
        <f>N56*1.25</f>
        <v>1.3399280575539567</v>
      </c>
      <c r="Q56" s="13">
        <f>((L56-5)*1.28+5)/M56*1.25</f>
        <v>1.7025179856115109</v>
      </c>
      <c r="R56" s="13">
        <f>((L56-5)*1.3+5)/M56*100/75</f>
        <v>1.843645083932854</v>
      </c>
      <c r="S56" s="4">
        <f>J56-D56</f>
        <v>3778</v>
      </c>
      <c r="T56" s="14">
        <f>S56/M56</f>
        <v>27.179856115107913</v>
      </c>
      <c r="U56" s="14">
        <f>(J56*1.1-D56)/M56</f>
        <v>33.309352517985609</v>
      </c>
      <c r="V56" s="14">
        <f>(J56*1.2-D56)/M56*1.25</f>
        <v>49.298561151079134</v>
      </c>
      <c r="W56" s="14">
        <f>(J56*1.28-D56)/M56*1.25</f>
        <v>55.42805755395684</v>
      </c>
      <c r="X56" s="14">
        <f>(J56*1.3-D56)/M56*100/75</f>
        <v>60.757793764988008</v>
      </c>
      <c r="Y56" s="5"/>
      <c r="Z56" s="5">
        <v>30</v>
      </c>
      <c r="AA56" s="5"/>
      <c r="AB56" s="5"/>
      <c r="AC56" s="5"/>
    </row>
    <row r="57" spans="1:29" x14ac:dyDescent="0.15">
      <c r="A57" s="5">
        <v>33</v>
      </c>
      <c r="B57" s="5" t="s">
        <v>84</v>
      </c>
      <c r="C57" s="4">
        <v>21</v>
      </c>
      <c r="D57" s="4">
        <v>5356</v>
      </c>
      <c r="E57" s="4">
        <v>70</v>
      </c>
      <c r="F57" s="4">
        <v>29</v>
      </c>
      <c r="G57" s="4">
        <v>4</v>
      </c>
      <c r="H57" s="4">
        <v>32</v>
      </c>
      <c r="I57" s="4">
        <v>77</v>
      </c>
      <c r="J57" s="4">
        <f>G57*H57*I57</f>
        <v>9856</v>
      </c>
      <c r="K57" s="4">
        <v>41</v>
      </c>
      <c r="L57" s="4">
        <f>G57*K57+5</f>
        <v>169</v>
      </c>
      <c r="M57" s="4">
        <f>E57+(G57-1)*F57</f>
        <v>157</v>
      </c>
      <c r="N57" s="13">
        <f>L57/M57</f>
        <v>1.0764331210191083</v>
      </c>
      <c r="O57" s="13">
        <f>N57</f>
        <v>1.0764331210191083</v>
      </c>
      <c r="P57" s="13">
        <f>N57*1.25</f>
        <v>1.3455414012738853</v>
      </c>
      <c r="Q57" s="13">
        <f>((L57-5)*1.28+5)/M57*1.25</f>
        <v>1.7111464968152867</v>
      </c>
      <c r="R57" s="13">
        <f>((L57-5)*1.3+5)/M57*100/75</f>
        <v>1.8530785562632699</v>
      </c>
      <c r="S57" s="4">
        <f>J57-D57</f>
        <v>4500</v>
      </c>
      <c r="T57" s="14">
        <f>S57/M57</f>
        <v>28.662420382165607</v>
      </c>
      <c r="U57" s="14">
        <f>(J57*1.1-D57)/M57</f>
        <v>34.940127388535032</v>
      </c>
      <c r="V57" s="14">
        <f>(J57*1.2-D57)/M57*1.25</f>
        <v>51.522292993630565</v>
      </c>
      <c r="W57" s="14">
        <f>(J57*1.28-D57)/M57*1.25</f>
        <v>57.800000000000004</v>
      </c>
      <c r="X57" s="14">
        <f>(J57*1.3-D57)/M57*100/75</f>
        <v>63.327388535031851</v>
      </c>
      <c r="Y57" s="5"/>
      <c r="Z57" s="5">
        <v>31</v>
      </c>
      <c r="AA57" s="5"/>
      <c r="AB57" s="5"/>
      <c r="AC57" s="5"/>
    </row>
    <row r="58" spans="1:29" x14ac:dyDescent="0.15">
      <c r="A58" s="5">
        <v>55</v>
      </c>
      <c r="B58" s="5" t="s">
        <v>85</v>
      </c>
      <c r="C58" s="4">
        <v>21</v>
      </c>
      <c r="D58" s="4">
        <v>4800</v>
      </c>
      <c r="E58" s="4">
        <v>42</v>
      </c>
      <c r="F58" s="4">
        <v>18</v>
      </c>
      <c r="G58" s="4">
        <v>4</v>
      </c>
      <c r="H58" s="4">
        <v>27</v>
      </c>
      <c r="I58" s="4">
        <v>77</v>
      </c>
      <c r="J58" s="4">
        <f>G58*H58*I58</f>
        <v>8316</v>
      </c>
      <c r="K58" s="4">
        <v>25</v>
      </c>
      <c r="L58" s="4">
        <f>G58*K58+5</f>
        <v>105</v>
      </c>
      <c r="M58" s="4">
        <f>E58+(G58-1)*F58</f>
        <v>96</v>
      </c>
      <c r="N58" s="13">
        <f>L58/M58</f>
        <v>1.09375</v>
      </c>
      <c r="O58" s="13">
        <f>N58</f>
        <v>1.09375</v>
      </c>
      <c r="P58" s="13">
        <f>N58*1.25</f>
        <v>1.3671875</v>
      </c>
      <c r="Q58" s="13">
        <f>((L58-5)*1.28+5)/M58*1.25</f>
        <v>1.7317708333333335</v>
      </c>
      <c r="R58" s="13">
        <f>((L58-5)*1.3+5)/M58*100/75</f>
        <v>1.875</v>
      </c>
      <c r="S58" s="4">
        <f>J58-D58</f>
        <v>3516</v>
      </c>
      <c r="T58" s="14">
        <f>S58/M58</f>
        <v>36.625</v>
      </c>
      <c r="U58" s="14">
        <f>(J58*1.1-D58)/M58</f>
        <v>45.287500000000001</v>
      </c>
      <c r="V58" s="14">
        <f>(J58*1.2-D58)/M58*1.25</f>
        <v>67.437499999999986</v>
      </c>
      <c r="W58" s="14">
        <f>(J58*1.28-D58)/M58*1.25</f>
        <v>76.099999999999994</v>
      </c>
      <c r="X58" s="14">
        <f>(J58*1.3-D58)/M58*100/75</f>
        <v>83.483333333333348</v>
      </c>
      <c r="Y58" s="5"/>
      <c r="Z58" s="5">
        <v>31</v>
      </c>
      <c r="AA58" s="5"/>
      <c r="AB58" s="5"/>
      <c r="AC58" s="5"/>
    </row>
    <row r="59" spans="1:29" x14ac:dyDescent="0.15">
      <c r="A59" s="5">
        <v>34</v>
      </c>
      <c r="B59" s="5" t="s">
        <v>86</v>
      </c>
      <c r="C59" s="4">
        <v>22</v>
      </c>
      <c r="D59" s="4">
        <v>5527</v>
      </c>
      <c r="E59" s="4">
        <v>72</v>
      </c>
      <c r="F59" s="4">
        <v>30</v>
      </c>
      <c r="G59" s="4">
        <v>4</v>
      </c>
      <c r="H59" s="4">
        <v>33</v>
      </c>
      <c r="I59" s="4">
        <v>78</v>
      </c>
      <c r="J59" s="4">
        <f>G59*H59*I59</f>
        <v>10296</v>
      </c>
      <c r="K59" s="4">
        <v>42</v>
      </c>
      <c r="L59" s="4">
        <f>G59*K59+5</f>
        <v>173</v>
      </c>
      <c r="M59" s="4">
        <f>E59+(G59-1)*F59</f>
        <v>162</v>
      </c>
      <c r="N59" s="13">
        <f>L59/M59</f>
        <v>1.0679012345679013</v>
      </c>
      <c r="O59" s="13">
        <f>N59</f>
        <v>1.0679012345679013</v>
      </c>
      <c r="P59" s="13">
        <f>N59*1.25</f>
        <v>1.3348765432098766</v>
      </c>
      <c r="Q59" s="13">
        <f>((L59-5)*1.28+5)/M59*1.25</f>
        <v>1.6978395061728393</v>
      </c>
      <c r="R59" s="13">
        <f>((L59-5)*1.3+5)/M59*100/75</f>
        <v>1.8386831275720166</v>
      </c>
      <c r="S59" s="4">
        <f>J59-D59</f>
        <v>4769</v>
      </c>
      <c r="T59" s="14">
        <f>S59/M59</f>
        <v>29.438271604938272</v>
      </c>
      <c r="U59" s="14">
        <f>(J59*1.1-D59)/M59</f>
        <v>35.793827160493827</v>
      </c>
      <c r="V59" s="14">
        <f>(J59*1.2-D59)/M59*1.25</f>
        <v>52.686728395061721</v>
      </c>
      <c r="W59" s="14">
        <f>(J59*1.28-D59)/M59*1.25</f>
        <v>59.042283950617289</v>
      </c>
      <c r="X59" s="14">
        <f>(J59*1.3-D59)/M59*100/75</f>
        <v>64.67325102880659</v>
      </c>
      <c r="Y59" s="5"/>
      <c r="Z59" s="5">
        <v>32</v>
      </c>
      <c r="AA59" s="5"/>
      <c r="AB59" s="5"/>
      <c r="AC59" s="5"/>
    </row>
    <row r="60" spans="1:29" x14ac:dyDescent="0.15">
      <c r="A60" s="5">
        <v>413</v>
      </c>
      <c r="B60" s="5" t="s">
        <v>87</v>
      </c>
      <c r="C60" s="4">
        <v>22</v>
      </c>
      <c r="D60" s="4">
        <v>5527</v>
      </c>
      <c r="E60" s="4">
        <v>72</v>
      </c>
      <c r="F60" s="4">
        <v>30</v>
      </c>
      <c r="G60" s="4">
        <v>4</v>
      </c>
      <c r="H60" s="4">
        <v>33</v>
      </c>
      <c r="I60" s="4">
        <v>78</v>
      </c>
      <c r="J60" s="4">
        <f>G60*H60*I60</f>
        <v>10296</v>
      </c>
      <c r="K60" s="4">
        <v>42</v>
      </c>
      <c r="L60" s="4">
        <f>G60*K60+5</f>
        <v>173</v>
      </c>
      <c r="M60" s="4">
        <f>E60+(G60-1)*F60</f>
        <v>162</v>
      </c>
      <c r="N60" s="13">
        <f>L60/M60</f>
        <v>1.0679012345679013</v>
      </c>
      <c r="O60" s="13">
        <f>N60</f>
        <v>1.0679012345679013</v>
      </c>
      <c r="P60" s="13">
        <f>N60*1.25</f>
        <v>1.3348765432098766</v>
      </c>
      <c r="Q60" s="13">
        <f>((L60-5)*1.28+5)/M60*1.25</f>
        <v>1.6978395061728393</v>
      </c>
      <c r="R60" s="13">
        <f>((L60-5)*1.3+5)/M60*100/75</f>
        <v>1.8386831275720166</v>
      </c>
      <c r="S60" s="4">
        <f>J60-D60</f>
        <v>4769</v>
      </c>
      <c r="T60" s="14">
        <f>S60/M60</f>
        <v>29.438271604938272</v>
      </c>
      <c r="U60" s="14">
        <f>(J60*1.1-D60)/M60</f>
        <v>35.793827160493827</v>
      </c>
      <c r="V60" s="14">
        <f>(J60*1.2-D60)/M60*1.25</f>
        <v>52.686728395061721</v>
      </c>
      <c r="W60" s="14">
        <f>(J60*1.28-D60)/M60*1.25</f>
        <v>59.042283950617289</v>
      </c>
      <c r="X60" s="14">
        <f>(J60*1.3-D60)/M60*100/75</f>
        <v>64.67325102880659</v>
      </c>
      <c r="Y60" s="5"/>
      <c r="Z60" s="5">
        <v>32</v>
      </c>
      <c r="AA60" s="5"/>
      <c r="AB60" s="5"/>
      <c r="AC60" s="5"/>
    </row>
    <row r="61" spans="1:29" x14ac:dyDescent="0.15">
      <c r="A61" s="5">
        <v>35</v>
      </c>
      <c r="B61" s="5" t="s">
        <v>88</v>
      </c>
      <c r="C61" s="4">
        <v>23</v>
      </c>
      <c r="D61" s="4">
        <v>6588</v>
      </c>
      <c r="E61" s="4">
        <v>77</v>
      </c>
      <c r="F61" s="4">
        <v>31</v>
      </c>
      <c r="G61" s="4">
        <v>4</v>
      </c>
      <c r="H61" s="4">
        <v>34</v>
      </c>
      <c r="I61" s="4">
        <v>86</v>
      </c>
      <c r="J61" s="4">
        <f>G61*H61*I61</f>
        <v>11696</v>
      </c>
      <c r="K61" s="4">
        <v>44</v>
      </c>
      <c r="L61" s="4">
        <f>G61*K61+5</f>
        <v>181</v>
      </c>
      <c r="M61" s="4">
        <f>E61+(G61-1)*F61</f>
        <v>170</v>
      </c>
      <c r="N61" s="13">
        <f>L61/M61</f>
        <v>1.0647058823529412</v>
      </c>
      <c r="O61" s="13">
        <f>N61</f>
        <v>1.0647058823529412</v>
      </c>
      <c r="P61" s="13">
        <f>N61*1.25</f>
        <v>1.3308823529411764</v>
      </c>
      <c r="Q61" s="13">
        <f>((L61-5)*1.28+5)/M61*1.25</f>
        <v>1.6932352941176472</v>
      </c>
      <c r="R61" s="13">
        <f>((L61-5)*1.3+5)/M61*100/75</f>
        <v>1.8337254901960789</v>
      </c>
      <c r="S61" s="4">
        <f>J61-D61</f>
        <v>5108</v>
      </c>
      <c r="T61" s="14">
        <f>S61/M61</f>
        <v>30.047058823529412</v>
      </c>
      <c r="U61" s="14">
        <f>(J61*1.1-D61)/M61</f>
        <v>36.927058823529414</v>
      </c>
      <c r="V61" s="14">
        <f>(J61*1.2-D61)/M61*1.25</f>
        <v>54.758823529411757</v>
      </c>
      <c r="W61" s="14">
        <f>(J61*1.28-D61)/M61*1.25</f>
        <v>61.638823529411766</v>
      </c>
      <c r="X61" s="14">
        <f>(J61*1.3-D61)/M61*100/75</f>
        <v>67.582745098039226</v>
      </c>
      <c r="Y61" s="5"/>
      <c r="Z61" s="5">
        <v>33</v>
      </c>
      <c r="AA61" s="5"/>
      <c r="AB61" s="5"/>
      <c r="AC61" s="5"/>
    </row>
    <row r="62" spans="1:29" x14ac:dyDescent="0.15">
      <c r="A62" s="5">
        <v>67</v>
      </c>
      <c r="B62" s="5" t="s">
        <v>89</v>
      </c>
      <c r="C62" s="4">
        <v>23</v>
      </c>
      <c r="D62" s="4">
        <v>1480</v>
      </c>
      <c r="E62" s="4">
        <v>35</v>
      </c>
      <c r="F62" s="4">
        <v>16</v>
      </c>
      <c r="G62" s="4">
        <v>4</v>
      </c>
      <c r="H62" s="4">
        <v>26</v>
      </c>
      <c r="I62" s="4">
        <v>38</v>
      </c>
      <c r="J62" s="4">
        <f>G62*H62*I62</f>
        <v>3952</v>
      </c>
      <c r="K62" s="4">
        <v>22</v>
      </c>
      <c r="L62" s="4">
        <f>G62*K62+5</f>
        <v>93</v>
      </c>
      <c r="M62" s="4">
        <f>E62+(G62-1)*F62</f>
        <v>83</v>
      </c>
      <c r="N62" s="13">
        <f>L62/M62</f>
        <v>1.1204819277108433</v>
      </c>
      <c r="O62" s="13">
        <f>N62</f>
        <v>1.1204819277108433</v>
      </c>
      <c r="P62" s="13">
        <f>N62*1.25</f>
        <v>1.4006024096385541</v>
      </c>
      <c r="Q62" s="13">
        <f>((L62-5)*1.28+5)/M62*1.25</f>
        <v>1.7716867469879518</v>
      </c>
      <c r="R62" s="13">
        <f>((L62-5)*1.3+5)/M62*100/75</f>
        <v>1.9180722891566264</v>
      </c>
      <c r="S62" s="4">
        <f>J62-D62</f>
        <v>2472</v>
      </c>
      <c r="T62" s="14">
        <f>S62/M62</f>
        <v>29.783132530120483</v>
      </c>
      <c r="U62" s="14">
        <f>(J62*1.1-D62)/M62</f>
        <v>34.54457831325302</v>
      </c>
      <c r="V62" s="14">
        <f>(J62*1.2-D62)/M62*1.25</f>
        <v>49.132530120481917</v>
      </c>
      <c r="W62" s="14">
        <f>(J62*1.28-D62)/M62*1.25</f>
        <v>53.893975903614468</v>
      </c>
      <c r="X62" s="14">
        <f>(J62*1.3-D62)/M62*100/75</f>
        <v>58.756626506024098</v>
      </c>
      <c r="Y62" s="5"/>
      <c r="Z62" s="5">
        <v>33</v>
      </c>
      <c r="AA62" s="5"/>
      <c r="AB62" s="5"/>
      <c r="AC62" s="5"/>
    </row>
    <row r="63" spans="1:29" x14ac:dyDescent="0.15">
      <c r="A63" s="5">
        <v>38</v>
      </c>
      <c r="B63" s="5" t="s">
        <v>90</v>
      </c>
      <c r="C63" s="4">
        <v>24</v>
      </c>
      <c r="D63" s="4">
        <v>6590</v>
      </c>
      <c r="E63" s="4">
        <v>46</v>
      </c>
      <c r="F63" s="4">
        <v>20</v>
      </c>
      <c r="G63" s="4">
        <v>5</v>
      </c>
      <c r="H63" s="4">
        <v>28</v>
      </c>
      <c r="I63" s="4">
        <v>80</v>
      </c>
      <c r="J63" s="4">
        <f>G63*H63*I63</f>
        <v>11200</v>
      </c>
      <c r="K63" s="4">
        <v>26</v>
      </c>
      <c r="L63" s="4">
        <f>G63*K63+5</f>
        <v>135</v>
      </c>
      <c r="M63" s="4">
        <f>E63+(G63-1)*F63</f>
        <v>126</v>
      </c>
      <c r="N63" s="13">
        <f>L63/M63</f>
        <v>1.0714285714285714</v>
      </c>
      <c r="O63" s="13">
        <f>N63</f>
        <v>1.0714285714285714</v>
      </c>
      <c r="P63" s="13">
        <f>N63*1.25</f>
        <v>1.3392857142857142</v>
      </c>
      <c r="Q63" s="13">
        <f>((L63-5)*1.28+5)/M63*1.25</f>
        <v>1.7003968253968256</v>
      </c>
      <c r="R63" s="13">
        <f>((L63-5)*1.3+5)/M63*100/75</f>
        <v>1.8412698412698414</v>
      </c>
      <c r="S63" s="4">
        <f>J63-D63</f>
        <v>4610</v>
      </c>
      <c r="T63" s="14">
        <f>S63/M63</f>
        <v>36.587301587301589</v>
      </c>
      <c r="U63" s="14">
        <f>(J63*1.1-D63)/M63</f>
        <v>45.476190476190489</v>
      </c>
      <c r="V63" s="14">
        <f>(J63*1.2-D63)/M63*1.25</f>
        <v>67.956349206349216</v>
      </c>
      <c r="W63" s="14">
        <f>(J63*1.28-D63)/M63*1.25</f>
        <v>76.845238095238088</v>
      </c>
      <c r="X63" s="14">
        <f>(J63*1.3-D63)/M63*100/75</f>
        <v>84.338624338624328</v>
      </c>
      <c r="Y63" s="5"/>
      <c r="Z63" s="5">
        <v>34</v>
      </c>
      <c r="AA63" s="5"/>
      <c r="AB63" s="5"/>
      <c r="AC63" s="5"/>
    </row>
    <row r="64" spans="1:29" x14ac:dyDescent="0.15">
      <c r="A64" s="4">
        <v>53</v>
      </c>
      <c r="B64" s="4" t="s">
        <v>91</v>
      </c>
      <c r="C64" s="4">
        <v>24</v>
      </c>
      <c r="D64" s="4">
        <v>2300</v>
      </c>
      <c r="E64" s="4">
        <v>31</v>
      </c>
      <c r="F64" s="4">
        <v>14</v>
      </c>
      <c r="G64" s="4">
        <v>5</v>
      </c>
      <c r="H64" s="4">
        <v>27</v>
      </c>
      <c r="I64" s="4">
        <v>38</v>
      </c>
      <c r="J64" s="4">
        <f>G64*H64*I64</f>
        <v>5130</v>
      </c>
      <c r="K64" s="4">
        <v>18</v>
      </c>
      <c r="L64" s="4">
        <f>G64*K64+5</f>
        <v>95</v>
      </c>
      <c r="M64" s="4">
        <f>E64+(G64-1)*F64</f>
        <v>87</v>
      </c>
      <c r="N64" s="13">
        <f>L64/M64</f>
        <v>1.0919540229885059</v>
      </c>
      <c r="O64" s="13">
        <f>N64</f>
        <v>1.0919540229885059</v>
      </c>
      <c r="P64" s="13">
        <f>N64*1.25</f>
        <v>1.3649425287356323</v>
      </c>
      <c r="Q64" s="13">
        <f>((L64-5)*1.28+5)/M64*1.25</f>
        <v>1.7270114942528736</v>
      </c>
      <c r="R64" s="13">
        <f>((L64-5)*1.3+5)/M64*100/75</f>
        <v>1.8697318007662838</v>
      </c>
      <c r="S64" s="4">
        <f>J64-D64</f>
        <v>2830</v>
      </c>
      <c r="T64" s="14">
        <f>S64/M64</f>
        <v>32.52873563218391</v>
      </c>
      <c r="U64" s="14">
        <f>(J64*1.1-D64)/M64</f>
        <v>38.425287356321853</v>
      </c>
      <c r="V64" s="14">
        <f>(J64*1.2-D64)/M64*1.25</f>
        <v>55.402298850574709</v>
      </c>
      <c r="W64" s="14">
        <f>(J64*1.28-D64)/M64*1.25</f>
        <v>61.298850574712645</v>
      </c>
      <c r="X64" s="14">
        <f>(J64*1.3-D64)/M64*100/75</f>
        <v>66.957854406130267</v>
      </c>
      <c r="Y64" s="5"/>
      <c r="Z64" s="5">
        <v>34</v>
      </c>
      <c r="AA64" s="5"/>
      <c r="AB64" s="5"/>
      <c r="AC64" s="5"/>
    </row>
    <row r="65" spans="1:29" x14ac:dyDescent="0.15">
      <c r="A65" s="4">
        <v>80</v>
      </c>
      <c r="B65" s="4" t="s">
        <v>92</v>
      </c>
      <c r="C65" s="4">
        <v>24</v>
      </c>
      <c r="D65" s="4">
        <v>2300</v>
      </c>
      <c r="E65" s="4">
        <v>31</v>
      </c>
      <c r="F65" s="4">
        <v>14</v>
      </c>
      <c r="G65" s="4">
        <v>5</v>
      </c>
      <c r="H65" s="4">
        <v>27</v>
      </c>
      <c r="I65" s="4">
        <v>38</v>
      </c>
      <c r="J65" s="4">
        <f>G65*H65*I65</f>
        <v>5130</v>
      </c>
      <c r="K65" s="4">
        <v>18</v>
      </c>
      <c r="L65" s="4">
        <f>G65*K65+5</f>
        <v>95</v>
      </c>
      <c r="M65" s="4">
        <f>E65+(G65-1)*F65</f>
        <v>87</v>
      </c>
      <c r="N65" s="13">
        <f>L65/M65</f>
        <v>1.0919540229885059</v>
      </c>
      <c r="O65" s="13">
        <f>N65</f>
        <v>1.0919540229885059</v>
      </c>
      <c r="P65" s="13">
        <f>N65*1.25</f>
        <v>1.3649425287356323</v>
      </c>
      <c r="Q65" s="13">
        <f>((L65-5)*1.28+5)/M65*1.25</f>
        <v>1.7270114942528736</v>
      </c>
      <c r="R65" s="13">
        <f>((L65-5)*1.3+5)/M65*100/75</f>
        <v>1.8697318007662838</v>
      </c>
      <c r="S65" s="4">
        <f>J65-D65</f>
        <v>2830</v>
      </c>
      <c r="T65" s="14">
        <f>S65/M65</f>
        <v>32.52873563218391</v>
      </c>
      <c r="U65" s="14">
        <f>(J65*1.1-D65)/M65</f>
        <v>38.425287356321853</v>
      </c>
      <c r="V65" s="14">
        <f>(J65*1.2-D65)/M65*1.25</f>
        <v>55.402298850574709</v>
      </c>
      <c r="W65" s="14">
        <f>(J65*1.28-D65)/M65*1.25</f>
        <v>61.298850574712645</v>
      </c>
      <c r="X65" s="14">
        <f>(J65*1.3-D65)/M65*100/75</f>
        <v>66.957854406130267</v>
      </c>
      <c r="Y65" s="5"/>
      <c r="Z65" s="5">
        <v>34</v>
      </c>
      <c r="AA65" s="5"/>
      <c r="AB65" s="5"/>
      <c r="AC65" s="5"/>
    </row>
    <row r="66" spans="1:29" x14ac:dyDescent="0.15">
      <c r="A66" s="4">
        <v>39</v>
      </c>
      <c r="B66" s="4" t="s">
        <v>93</v>
      </c>
      <c r="C66" s="4">
        <v>25</v>
      </c>
      <c r="D66" s="4">
        <v>7000</v>
      </c>
      <c r="E66" s="4">
        <v>46</v>
      </c>
      <c r="F66" s="4">
        <v>20</v>
      </c>
      <c r="G66" s="4">
        <v>5</v>
      </c>
      <c r="H66" s="4">
        <v>29</v>
      </c>
      <c r="I66" s="4">
        <v>82</v>
      </c>
      <c r="J66" s="4">
        <f>G66*H66*I66</f>
        <v>11890</v>
      </c>
      <c r="K66" s="4">
        <v>27</v>
      </c>
      <c r="L66" s="4">
        <f>G66*K66+5</f>
        <v>140</v>
      </c>
      <c r="M66" s="4">
        <f>E66+(G66-1)*F66</f>
        <v>126</v>
      </c>
      <c r="N66" s="13">
        <f>L66/M66</f>
        <v>1.1111111111111112</v>
      </c>
      <c r="O66" s="13">
        <f>N66</f>
        <v>1.1111111111111112</v>
      </c>
      <c r="P66" s="13">
        <f>N66*1.25</f>
        <v>1.3888888888888888</v>
      </c>
      <c r="Q66" s="13">
        <f>((L66-5)*1.28+5)/M66*1.25</f>
        <v>1.7638888888888891</v>
      </c>
      <c r="R66" s="13">
        <f>((L66-5)*1.3+5)/M66*100/75</f>
        <v>1.91005291005291</v>
      </c>
      <c r="S66" s="4">
        <f>J66-D66</f>
        <v>4890</v>
      </c>
      <c r="T66" s="14">
        <f>S66/M66</f>
        <v>38.80952380952381</v>
      </c>
      <c r="U66" s="14">
        <f>(J66*1.1-D66)/M66</f>
        <v>48.246031746031761</v>
      </c>
      <c r="V66" s="14">
        <f>(J66*1.2-D66)/M66*1.25</f>
        <v>72.103174603174608</v>
      </c>
      <c r="W66" s="14">
        <f>(J66*1.28-D66)/M66*1.25</f>
        <v>81.539682539682559</v>
      </c>
      <c r="X66" s="14">
        <f>(J66*1.3-D66)/M66*100/75</f>
        <v>89.492063492063494</v>
      </c>
      <c r="Y66" s="5"/>
      <c r="Z66" s="5">
        <v>35</v>
      </c>
      <c r="AA66" s="5"/>
      <c r="AB66" s="5"/>
      <c r="AC66" s="5"/>
    </row>
    <row r="67" spans="1:29" x14ac:dyDescent="0.15">
      <c r="A67" s="4">
        <v>56</v>
      </c>
      <c r="B67" s="4" t="s">
        <v>94</v>
      </c>
      <c r="C67" s="4">
        <v>25</v>
      </c>
      <c r="D67" s="4">
        <v>2400</v>
      </c>
      <c r="E67" s="4">
        <v>31</v>
      </c>
      <c r="F67" s="4">
        <v>14</v>
      </c>
      <c r="G67" s="4">
        <v>5</v>
      </c>
      <c r="H67" s="4">
        <v>27</v>
      </c>
      <c r="I67" s="4">
        <v>39</v>
      </c>
      <c r="J67" s="4">
        <f>G67*H67*I67</f>
        <v>5265</v>
      </c>
      <c r="K67" s="4">
        <v>18</v>
      </c>
      <c r="L67" s="4">
        <f>G67*K67+5</f>
        <v>95</v>
      </c>
      <c r="M67" s="4">
        <f>E67+(G67-1)*F67</f>
        <v>87</v>
      </c>
      <c r="N67" s="13">
        <f>L67/M67</f>
        <v>1.0919540229885059</v>
      </c>
      <c r="O67" s="13">
        <f>N67</f>
        <v>1.0919540229885059</v>
      </c>
      <c r="P67" s="13">
        <f>N67*1.25</f>
        <v>1.3649425287356323</v>
      </c>
      <c r="Q67" s="13">
        <f>((L67-5)*1.28+5)/M67*1.25</f>
        <v>1.7270114942528736</v>
      </c>
      <c r="R67" s="13">
        <f>((L67-5)*1.3+5)/M67*100/75</f>
        <v>1.8697318007662838</v>
      </c>
      <c r="S67" s="4">
        <f>J67-D67</f>
        <v>2865</v>
      </c>
      <c r="T67" s="14">
        <f>S67/M67</f>
        <v>32.931034482758619</v>
      </c>
      <c r="U67" s="14">
        <f>(J67*1.1-D67)/M67</f>
        <v>38.982758620689665</v>
      </c>
      <c r="V67" s="14">
        <f>(J67*1.2-D67)/M67*1.25</f>
        <v>56.293103448275865</v>
      </c>
      <c r="W67" s="14">
        <f>(J67*1.28-D67)/M67*1.25</f>
        <v>62.344827586206897</v>
      </c>
      <c r="X67" s="14">
        <f>(J67*1.3-D67)/M67*100/75</f>
        <v>68.114942528735625</v>
      </c>
      <c r="Y67" s="5"/>
      <c r="Z67" s="5">
        <v>35</v>
      </c>
      <c r="AA67" s="5"/>
      <c r="AB67" s="5"/>
      <c r="AC67" s="5"/>
    </row>
    <row r="68" spans="1:29" x14ac:dyDescent="0.15">
      <c r="A68" s="4">
        <v>75</v>
      </c>
      <c r="B68" s="4" t="s">
        <v>95</v>
      </c>
      <c r="C68" s="4">
        <v>25</v>
      </c>
      <c r="D68" s="4">
        <v>2400</v>
      </c>
      <c r="E68" s="4">
        <v>31</v>
      </c>
      <c r="F68" s="4">
        <v>14</v>
      </c>
      <c r="G68" s="4">
        <v>5</v>
      </c>
      <c r="H68" s="4">
        <v>27</v>
      </c>
      <c r="I68" s="4">
        <v>39</v>
      </c>
      <c r="J68" s="4">
        <f>G68*H68*I68</f>
        <v>5265</v>
      </c>
      <c r="K68" s="4">
        <v>18</v>
      </c>
      <c r="L68" s="4">
        <f>G68*K68+5</f>
        <v>95</v>
      </c>
      <c r="M68" s="4">
        <f>E68+(G68-1)*F68</f>
        <v>87</v>
      </c>
      <c r="N68" s="13">
        <f>L68/M68</f>
        <v>1.0919540229885059</v>
      </c>
      <c r="O68" s="13">
        <f>N68</f>
        <v>1.0919540229885059</v>
      </c>
      <c r="P68" s="13">
        <f>N68*1.25</f>
        <v>1.3649425287356323</v>
      </c>
      <c r="Q68" s="13">
        <f>((L68-5)*1.28+5)/M68*1.25</f>
        <v>1.7270114942528736</v>
      </c>
      <c r="R68" s="13">
        <f>((L68-5)*1.3+5)/M68*100/75</f>
        <v>1.8697318007662838</v>
      </c>
      <c r="S68" s="4">
        <f>J68-D68</f>
        <v>2865</v>
      </c>
      <c r="T68" s="14">
        <f>S68/M68</f>
        <v>32.931034482758619</v>
      </c>
      <c r="U68" s="14">
        <f>(J68*1.1-D68)/M68</f>
        <v>38.982758620689665</v>
      </c>
      <c r="V68" s="14">
        <f>(J68*1.2-D68)/M68*1.25</f>
        <v>56.293103448275865</v>
      </c>
      <c r="W68" s="14">
        <f>(J68*1.28-D68)/M68*1.25</f>
        <v>62.344827586206897</v>
      </c>
      <c r="X68" s="14">
        <f>(J68*1.3-D68)/M68*100/75</f>
        <v>68.114942528735625</v>
      </c>
      <c r="Y68" s="5"/>
      <c r="Z68" s="5">
        <v>35</v>
      </c>
      <c r="AA68" s="5"/>
      <c r="AB68" s="5"/>
      <c r="AC68" s="5"/>
    </row>
    <row r="69" spans="1:29" x14ac:dyDescent="0.15">
      <c r="A69" s="4">
        <v>42</v>
      </c>
      <c r="B69" s="4" t="s">
        <v>96</v>
      </c>
      <c r="C69" s="4">
        <v>26</v>
      </c>
      <c r="D69" s="4">
        <v>6300</v>
      </c>
      <c r="E69" s="4">
        <v>31</v>
      </c>
      <c r="F69" s="4">
        <v>14</v>
      </c>
      <c r="G69" s="4">
        <v>5</v>
      </c>
      <c r="H69" s="4">
        <v>26</v>
      </c>
      <c r="I69" s="4">
        <v>83</v>
      </c>
      <c r="J69" s="4">
        <f>G69*H69*I69</f>
        <v>10790</v>
      </c>
      <c r="K69" s="4">
        <v>18</v>
      </c>
      <c r="L69" s="4">
        <f>G69*K69+5</f>
        <v>95</v>
      </c>
      <c r="M69" s="4">
        <f>E69+(G69-1)*F69</f>
        <v>87</v>
      </c>
      <c r="N69" s="13">
        <f>L69/M69</f>
        <v>1.0919540229885059</v>
      </c>
      <c r="O69" s="13">
        <f>N69</f>
        <v>1.0919540229885059</v>
      </c>
      <c r="P69" s="13">
        <f>N69*1.25</f>
        <v>1.3649425287356323</v>
      </c>
      <c r="Q69" s="13">
        <f>((L69-5)*1.28+5)/M69*1.25</f>
        <v>1.7270114942528736</v>
      </c>
      <c r="R69" s="13">
        <f>((L69-5)*1.3+5)/M69*100/75</f>
        <v>1.8697318007662838</v>
      </c>
      <c r="S69" s="4">
        <f>J69-D69</f>
        <v>4490</v>
      </c>
      <c r="T69" s="14">
        <f>S69/M69</f>
        <v>51.609195402298852</v>
      </c>
      <c r="U69" s="14">
        <f>(J69*1.1-D69)/M69</f>
        <v>64.01149425287359</v>
      </c>
      <c r="V69" s="14">
        <f>(J69*1.2-D69)/M69*1.25</f>
        <v>95.517241379310335</v>
      </c>
      <c r="W69" s="14">
        <f>(J69*1.28-D69)/M69*1.25</f>
        <v>107.91954022988507</v>
      </c>
      <c r="X69" s="14">
        <f>(J69*1.3-D69)/M69*100/75</f>
        <v>118.42145593869732</v>
      </c>
      <c r="Y69" s="5"/>
      <c r="Z69" s="5">
        <v>36</v>
      </c>
      <c r="AA69" s="5"/>
      <c r="AB69" s="5"/>
      <c r="AC69" s="5"/>
    </row>
    <row r="70" spans="1:29" x14ac:dyDescent="0.15">
      <c r="A70" s="5">
        <v>57</v>
      </c>
      <c r="B70" s="5" t="s">
        <v>97</v>
      </c>
      <c r="C70" s="4">
        <v>26</v>
      </c>
      <c r="D70" s="4">
        <v>2500</v>
      </c>
      <c r="E70" s="4">
        <v>31</v>
      </c>
      <c r="F70" s="4">
        <v>14</v>
      </c>
      <c r="G70" s="4">
        <v>5</v>
      </c>
      <c r="H70" s="4">
        <v>27</v>
      </c>
      <c r="I70" s="4">
        <v>40</v>
      </c>
      <c r="J70" s="4">
        <f>G70*H70*I70</f>
        <v>5400</v>
      </c>
      <c r="K70" s="4">
        <v>18</v>
      </c>
      <c r="L70" s="4">
        <f>G70*K70+5</f>
        <v>95</v>
      </c>
      <c r="M70" s="4">
        <f>E70+(G70-1)*F70</f>
        <v>87</v>
      </c>
      <c r="N70" s="13">
        <f>L70/M70</f>
        <v>1.0919540229885059</v>
      </c>
      <c r="O70" s="13">
        <f>N70</f>
        <v>1.0919540229885059</v>
      </c>
      <c r="P70" s="13">
        <f>N70*1.25</f>
        <v>1.3649425287356323</v>
      </c>
      <c r="Q70" s="13">
        <f>((L70-5)*1.28+5)/M70*1.25</f>
        <v>1.7270114942528736</v>
      </c>
      <c r="R70" s="13">
        <f>((L70-5)*1.3+5)/M70*100/75</f>
        <v>1.8697318007662838</v>
      </c>
      <c r="S70" s="4">
        <f>J70-D70</f>
        <v>2900</v>
      </c>
      <c r="T70" s="14">
        <f>S70/M70</f>
        <v>33.333333333333336</v>
      </c>
      <c r="U70" s="14">
        <f>(J70*1.1-D70)/M70</f>
        <v>39.540229885057485</v>
      </c>
      <c r="V70" s="14">
        <f>(J70*1.2-D70)/M70*1.25</f>
        <v>57.183908045977006</v>
      </c>
      <c r="W70" s="14">
        <f>(J70*1.28-D70)/M70*1.25</f>
        <v>63.390804597701155</v>
      </c>
      <c r="X70" s="14">
        <f>(J70*1.3-D70)/M70*100/75</f>
        <v>69.272030651340998</v>
      </c>
      <c r="Y70" s="5"/>
      <c r="Z70" s="5">
        <v>36</v>
      </c>
      <c r="AA70" s="5"/>
      <c r="AB70" s="5"/>
      <c r="AC70" s="5"/>
    </row>
    <row r="71" spans="1:29" x14ac:dyDescent="0.15">
      <c r="A71" s="5">
        <v>48</v>
      </c>
      <c r="B71" s="5" t="s">
        <v>98</v>
      </c>
      <c r="C71" s="4">
        <v>27</v>
      </c>
      <c r="D71" s="4">
        <v>6600</v>
      </c>
      <c r="E71" s="4">
        <v>31</v>
      </c>
      <c r="F71" s="4">
        <v>14</v>
      </c>
      <c r="G71" s="4">
        <v>5</v>
      </c>
      <c r="H71" s="4">
        <v>27</v>
      </c>
      <c r="I71" s="4">
        <v>84</v>
      </c>
      <c r="J71" s="4">
        <f>G71*H71*I71</f>
        <v>11340</v>
      </c>
      <c r="K71" s="4">
        <v>18</v>
      </c>
      <c r="L71" s="4">
        <f>G71*K71+5</f>
        <v>95</v>
      </c>
      <c r="M71" s="4">
        <f>E71+(G71-1)*F71</f>
        <v>87</v>
      </c>
      <c r="N71" s="13">
        <f>L71/M71</f>
        <v>1.0919540229885059</v>
      </c>
      <c r="O71" s="13">
        <f>N71</f>
        <v>1.0919540229885059</v>
      </c>
      <c r="P71" s="13">
        <f>N71*1.25</f>
        <v>1.3649425287356323</v>
      </c>
      <c r="Q71" s="13">
        <f>((L71-5)*1.28+5)/M71*1.25</f>
        <v>1.7270114942528736</v>
      </c>
      <c r="R71" s="13">
        <f>((L71-5)*1.3+5)/M71*100/75</f>
        <v>1.8697318007662838</v>
      </c>
      <c r="S71" s="4">
        <f>J71-D71</f>
        <v>4740</v>
      </c>
      <c r="T71" s="14">
        <f>S71/M71</f>
        <v>54.482758620689658</v>
      </c>
      <c r="U71" s="14">
        <f>(J71*1.1-D71)/M71</f>
        <v>67.517241379310363</v>
      </c>
      <c r="V71" s="14">
        <f>(J71*1.2-D71)/M71*1.25</f>
        <v>100.68965517241379</v>
      </c>
      <c r="W71" s="14">
        <f>(J71*1.28-D71)/M71*1.25</f>
        <v>113.72413793103449</v>
      </c>
      <c r="X71" s="14">
        <f>(J71*1.3-D71)/M71*100/75</f>
        <v>124.7816091954023</v>
      </c>
      <c r="Y71" s="5"/>
      <c r="Z71" s="5">
        <v>37</v>
      </c>
      <c r="AA71" s="5"/>
      <c r="AB71" s="5"/>
      <c r="AC71" s="5"/>
    </row>
    <row r="72" spans="1:29" x14ac:dyDescent="0.15">
      <c r="A72" s="4">
        <v>58</v>
      </c>
      <c r="B72" s="4" t="s">
        <v>99</v>
      </c>
      <c r="C72" s="4">
        <v>27</v>
      </c>
      <c r="D72" s="4">
        <v>2600</v>
      </c>
      <c r="E72" s="4">
        <v>31</v>
      </c>
      <c r="F72" s="4">
        <v>14</v>
      </c>
      <c r="G72" s="4">
        <v>5</v>
      </c>
      <c r="H72" s="4">
        <v>27</v>
      </c>
      <c r="I72" s="4">
        <v>41</v>
      </c>
      <c r="J72" s="4">
        <f>G72*H72*I72</f>
        <v>5535</v>
      </c>
      <c r="K72" s="4">
        <v>18</v>
      </c>
      <c r="L72" s="4">
        <f>G72*K72+5</f>
        <v>95</v>
      </c>
      <c r="M72" s="4">
        <f>E72+(G72-1)*F72</f>
        <v>87</v>
      </c>
      <c r="N72" s="13">
        <f>L72/M72</f>
        <v>1.0919540229885059</v>
      </c>
      <c r="O72" s="13">
        <f>N72</f>
        <v>1.0919540229885059</v>
      </c>
      <c r="P72" s="13">
        <f>N72*1.25</f>
        <v>1.3649425287356323</v>
      </c>
      <c r="Q72" s="13">
        <f>((L72-5)*1.28+5)/M72*1.25</f>
        <v>1.7270114942528736</v>
      </c>
      <c r="R72" s="13">
        <f>((L72-5)*1.3+5)/M72*100/75</f>
        <v>1.8697318007662838</v>
      </c>
      <c r="S72" s="4">
        <f>J72-D72</f>
        <v>2935</v>
      </c>
      <c r="T72" s="14">
        <f>S72/M72</f>
        <v>33.735632183908045</v>
      </c>
      <c r="U72" s="14">
        <f>(J72*1.1-D72)/M72</f>
        <v>40.097701149425298</v>
      </c>
      <c r="V72" s="14">
        <f>(J72*1.2-D72)/M72*1.25</f>
        <v>58.074712643678161</v>
      </c>
      <c r="W72" s="14">
        <f>(J72*1.28-D72)/M72*1.25</f>
        <v>64.436781609195407</v>
      </c>
      <c r="X72" s="14">
        <f>(J72*1.3-D72)/M72*100/75</f>
        <v>70.429118773946357</v>
      </c>
      <c r="Y72" s="5"/>
      <c r="Z72" s="5"/>
      <c r="AA72" s="5"/>
      <c r="AB72" s="5"/>
      <c r="AC72" s="5"/>
    </row>
    <row r="73" spans="1:29" x14ac:dyDescent="0.15">
      <c r="A73" s="4">
        <v>79</v>
      </c>
      <c r="B73" s="4" t="s">
        <v>100</v>
      </c>
      <c r="C73" s="4">
        <v>28</v>
      </c>
      <c r="D73" s="4">
        <v>2873</v>
      </c>
      <c r="E73" s="4">
        <v>31</v>
      </c>
      <c r="F73" s="4">
        <v>14</v>
      </c>
      <c r="G73" s="4">
        <v>5</v>
      </c>
      <c r="H73" s="4">
        <v>28</v>
      </c>
      <c r="I73" s="4">
        <v>42</v>
      </c>
      <c r="J73" s="4">
        <f>G73*H73*I73</f>
        <v>5880</v>
      </c>
      <c r="K73" s="4">
        <v>18</v>
      </c>
      <c r="L73" s="4">
        <f>G73*K73+5</f>
        <v>95</v>
      </c>
      <c r="M73" s="4">
        <f>E73+(G73-1)*F73</f>
        <v>87</v>
      </c>
      <c r="N73" s="13">
        <f>L73/M73</f>
        <v>1.0919540229885059</v>
      </c>
      <c r="O73" s="13">
        <f>N73</f>
        <v>1.0919540229885059</v>
      </c>
      <c r="P73" s="13">
        <f>N73*1.25</f>
        <v>1.3649425287356323</v>
      </c>
      <c r="Q73" s="13">
        <f>((L73-5)*1.28+5)/M73*1.25</f>
        <v>1.7270114942528736</v>
      </c>
      <c r="R73" s="13">
        <f>((L73-5)*1.3+5)/M73*100/75</f>
        <v>1.8697318007662838</v>
      </c>
      <c r="S73" s="4">
        <f>J73-D73</f>
        <v>3007</v>
      </c>
      <c r="T73" s="14">
        <f>S73/M73</f>
        <v>34.5632183908046</v>
      </c>
      <c r="U73" s="14">
        <f>(J73*1.1-D73)/M73</f>
        <v>41.321839080459782</v>
      </c>
      <c r="V73" s="14">
        <f>(J73*1.2-D73)/M73*1.25</f>
        <v>60.100574712643677</v>
      </c>
      <c r="W73" s="14">
        <f>(J73*1.28-D73)/M73*1.25</f>
        <v>66.859195402298866</v>
      </c>
      <c r="X73" s="14">
        <f>(J73*1.3-D73)/M73*100/75</f>
        <v>73.118773946360164</v>
      </c>
      <c r="Y73" s="5"/>
      <c r="Z73" s="5">
        <v>40</v>
      </c>
      <c r="AA73" s="5"/>
      <c r="AB73" s="5"/>
      <c r="AC73" s="5"/>
    </row>
    <row r="74" spans="1:29" x14ac:dyDescent="0.15">
      <c r="A74" s="5">
        <v>77</v>
      </c>
      <c r="B74" s="5" t="s">
        <v>101</v>
      </c>
      <c r="C74" s="4">
        <v>29</v>
      </c>
      <c r="D74" s="4">
        <v>2976</v>
      </c>
      <c r="E74" s="4">
        <v>31</v>
      </c>
      <c r="F74" s="4">
        <v>14</v>
      </c>
      <c r="G74" s="4">
        <v>5</v>
      </c>
      <c r="H74" s="4">
        <v>28</v>
      </c>
      <c r="I74" s="4">
        <v>43</v>
      </c>
      <c r="J74" s="4">
        <f>G74*H74*I74</f>
        <v>6020</v>
      </c>
      <c r="K74" s="4">
        <v>18</v>
      </c>
      <c r="L74" s="4">
        <f>G74*K74+5</f>
        <v>95</v>
      </c>
      <c r="M74" s="4">
        <f>E74+(G74-1)*F74</f>
        <v>87</v>
      </c>
      <c r="N74" s="13">
        <f>L74/M74</f>
        <v>1.0919540229885059</v>
      </c>
      <c r="O74" s="13">
        <f>N74</f>
        <v>1.0919540229885059</v>
      </c>
      <c r="P74" s="13">
        <f>N74*1.25</f>
        <v>1.3649425287356323</v>
      </c>
      <c r="Q74" s="13">
        <f>((L74-5)*1.28+5)/M74*1.25</f>
        <v>1.7270114942528736</v>
      </c>
      <c r="R74" s="13">
        <f>((L74-5)*1.3+5)/M74*100/75</f>
        <v>1.8697318007662838</v>
      </c>
      <c r="S74" s="4">
        <f>J74-D74</f>
        <v>3044</v>
      </c>
      <c r="T74" s="14">
        <f>S74/M74</f>
        <v>34.988505747126439</v>
      </c>
      <c r="U74" s="14">
        <f>(J74*1.1-D74)/M74</f>
        <v>41.908045977011504</v>
      </c>
      <c r="V74" s="14">
        <f>(J74*1.2-D74)/M74*1.25</f>
        <v>61.034482758620697</v>
      </c>
      <c r="W74" s="14">
        <f>(J74*1.28-D74)/M74*1.25</f>
        <v>67.954022988505756</v>
      </c>
      <c r="X74" s="14">
        <f>(J74*1.3-D74)/M74*100/75</f>
        <v>74.329501915708818</v>
      </c>
      <c r="Y74" s="5"/>
      <c r="Z74" s="5">
        <v>41</v>
      </c>
      <c r="AA74" s="5"/>
      <c r="AB74" s="5"/>
      <c r="AC74" s="5"/>
    </row>
    <row r="75" spans="1:29" x14ac:dyDescent="0.15">
      <c r="A75" s="5">
        <v>76</v>
      </c>
      <c r="B75" s="5" t="s">
        <v>102</v>
      </c>
      <c r="C75" s="4">
        <v>30</v>
      </c>
      <c r="D75" s="4">
        <v>3110</v>
      </c>
      <c r="E75" s="4">
        <v>31</v>
      </c>
      <c r="F75" s="4">
        <v>14</v>
      </c>
      <c r="G75" s="4">
        <v>5</v>
      </c>
      <c r="H75" s="4">
        <v>28</v>
      </c>
      <c r="I75" s="4">
        <v>44</v>
      </c>
      <c r="J75" s="4">
        <f>G75*H75*I75</f>
        <v>6160</v>
      </c>
      <c r="K75" s="4">
        <v>18</v>
      </c>
      <c r="L75" s="4">
        <f>G75*K75+5</f>
        <v>95</v>
      </c>
      <c r="M75" s="4">
        <f>E75+(G75-1)*F75</f>
        <v>87</v>
      </c>
      <c r="N75" s="13">
        <f>L75/M75</f>
        <v>1.0919540229885059</v>
      </c>
      <c r="O75" s="13">
        <f>N75</f>
        <v>1.0919540229885059</v>
      </c>
      <c r="P75" s="13">
        <f>N75*1.25</f>
        <v>1.3649425287356323</v>
      </c>
      <c r="Q75" s="13">
        <f>((L75-5)*1.28+5)/M75*1.25</f>
        <v>1.7270114942528736</v>
      </c>
      <c r="R75" s="13">
        <f>((L75-5)*1.3+5)/M75*100/75</f>
        <v>1.8697318007662838</v>
      </c>
      <c r="S75" s="4">
        <f>J75-D75</f>
        <v>3050</v>
      </c>
      <c r="T75" s="14">
        <f>S75/M75</f>
        <v>35.057471264367813</v>
      </c>
      <c r="U75" s="14">
        <f>(J75*1.1-D75)/M75</f>
        <v>42.137931034482769</v>
      </c>
      <c r="V75" s="14">
        <f>(J75*1.2-D75)/M75*1.25</f>
        <v>61.522988505747129</v>
      </c>
      <c r="W75" s="14">
        <f>(J75*1.28-D75)/M75*1.25</f>
        <v>68.603448275862064</v>
      </c>
      <c r="X75" s="14">
        <f>(J75*1.3-D75)/M75*100/75</f>
        <v>75.065134099616856</v>
      </c>
      <c r="Y75" s="5"/>
      <c r="Z75" s="5">
        <v>42</v>
      </c>
      <c r="AA75" s="5"/>
      <c r="AB75" s="5"/>
      <c r="AC75" s="5"/>
    </row>
    <row r="76" spans="1:29" x14ac:dyDescent="0.15">
      <c r="A76" s="5">
        <v>63</v>
      </c>
      <c r="B76" s="5" t="s">
        <v>103</v>
      </c>
      <c r="C76" s="4">
        <v>31</v>
      </c>
      <c r="D76" s="4">
        <v>3210</v>
      </c>
      <c r="E76" s="4">
        <v>31</v>
      </c>
      <c r="F76" s="4">
        <v>14</v>
      </c>
      <c r="G76" s="4">
        <v>5</v>
      </c>
      <c r="H76" s="4">
        <v>28</v>
      </c>
      <c r="I76" s="4">
        <v>45</v>
      </c>
      <c r="J76" s="4">
        <f>G76*H76*I76</f>
        <v>6300</v>
      </c>
      <c r="K76" s="4">
        <v>18</v>
      </c>
      <c r="L76" s="4">
        <f>G76*K76+5</f>
        <v>95</v>
      </c>
      <c r="M76" s="4">
        <f>E76+(G76-1)*F76</f>
        <v>87</v>
      </c>
      <c r="N76" s="13">
        <f>L76/M76</f>
        <v>1.0919540229885059</v>
      </c>
      <c r="O76" s="13">
        <f>N76</f>
        <v>1.0919540229885059</v>
      </c>
      <c r="P76" s="13">
        <f>N76*1.25</f>
        <v>1.3649425287356323</v>
      </c>
      <c r="Q76" s="13">
        <f>((L76-5)*1.28+5)/M76*1.25</f>
        <v>1.7270114942528736</v>
      </c>
      <c r="R76" s="13">
        <f>((L76-5)*1.3+5)/M76*100/75</f>
        <v>1.8697318007662838</v>
      </c>
      <c r="S76" s="4">
        <f>J76-D76</f>
        <v>3090</v>
      </c>
      <c r="T76" s="14">
        <f>S76/M76</f>
        <v>35.517241379310342</v>
      </c>
      <c r="U76" s="14">
        <f>(J76*1.1-D76)/M76</f>
        <v>42.758620689655181</v>
      </c>
      <c r="V76" s="14">
        <f>(J76*1.2-D76)/M76*1.25</f>
        <v>62.5</v>
      </c>
      <c r="W76" s="14">
        <f>(J76*1.28-D76)/M76*1.25</f>
        <v>69.741379310344826</v>
      </c>
      <c r="X76" s="14">
        <f>(J76*1.3-D76)/M76*100/75</f>
        <v>76.321839080459768</v>
      </c>
      <c r="Y76" s="5"/>
      <c r="Z76" s="5">
        <v>43</v>
      </c>
      <c r="AA76" s="5"/>
      <c r="AB76" s="5"/>
      <c r="AC76" s="5"/>
    </row>
    <row r="77" spans="1:29" x14ac:dyDescent="0.15">
      <c r="A77" s="5">
        <v>68</v>
      </c>
      <c r="B77" s="5" t="s">
        <v>104</v>
      </c>
      <c r="C77" s="4">
        <v>32</v>
      </c>
      <c r="D77" s="4">
        <v>3300</v>
      </c>
      <c r="E77" s="4">
        <v>31</v>
      </c>
      <c r="F77" s="4">
        <v>14</v>
      </c>
      <c r="G77" s="4">
        <v>5</v>
      </c>
      <c r="H77" s="4">
        <v>28</v>
      </c>
      <c r="I77" s="4">
        <v>46</v>
      </c>
      <c r="J77" s="4">
        <f>G77*H77*I77</f>
        <v>6440</v>
      </c>
      <c r="K77" s="4">
        <v>18</v>
      </c>
      <c r="L77" s="4">
        <f>G77*K77+5</f>
        <v>95</v>
      </c>
      <c r="M77" s="4">
        <f>E77+(G77-1)*F77</f>
        <v>87</v>
      </c>
      <c r="N77" s="13">
        <f>L77/M77</f>
        <v>1.0919540229885059</v>
      </c>
      <c r="O77" s="13">
        <f>N77</f>
        <v>1.0919540229885059</v>
      </c>
      <c r="P77" s="13">
        <f>N77*1.25</f>
        <v>1.3649425287356323</v>
      </c>
      <c r="Q77" s="13">
        <f>((L77-5)*1.28+5)/M77*1.25</f>
        <v>1.7270114942528736</v>
      </c>
      <c r="R77" s="13">
        <f>((L77-5)*1.3+5)/M77*100/75</f>
        <v>1.8697318007662838</v>
      </c>
      <c r="S77" s="4">
        <f>J77-D77</f>
        <v>3140</v>
      </c>
      <c r="T77" s="14">
        <f>S77/M77</f>
        <v>36.091954022988503</v>
      </c>
      <c r="U77" s="14">
        <f>(J77*1.1-D77)/M77</f>
        <v>43.494252873563227</v>
      </c>
      <c r="V77" s="14">
        <f>(J77*1.2-D77)/M77*1.25</f>
        <v>63.620689655172413</v>
      </c>
      <c r="W77" s="14">
        <f>(J77*1.28-D77)/M77*1.25</f>
        <v>71.022988505747136</v>
      </c>
      <c r="X77" s="14">
        <f>(J77*1.3-D77)/M77*100/75</f>
        <v>77.731800766283527</v>
      </c>
      <c r="Y77" s="5"/>
      <c r="Z77" s="5">
        <v>44</v>
      </c>
      <c r="AA77" s="5"/>
      <c r="AB77" s="5"/>
      <c r="AC77" s="5"/>
    </row>
    <row r="78" spans="1:29" x14ac:dyDescent="0.15">
      <c r="A78" s="4">
        <v>78</v>
      </c>
      <c r="B78" s="4" t="s">
        <v>105</v>
      </c>
      <c r="C78" s="4">
        <v>33</v>
      </c>
      <c r="D78" s="4">
        <v>3376</v>
      </c>
      <c r="E78" s="4">
        <v>31</v>
      </c>
      <c r="F78" s="4">
        <v>14</v>
      </c>
      <c r="G78" s="4">
        <v>5</v>
      </c>
      <c r="H78" s="4">
        <v>29</v>
      </c>
      <c r="I78" s="4">
        <v>45</v>
      </c>
      <c r="J78" s="4">
        <f>G78*H78*I78</f>
        <v>6525</v>
      </c>
      <c r="K78" s="4">
        <v>18</v>
      </c>
      <c r="L78" s="4">
        <f>G78*K78+5</f>
        <v>95</v>
      </c>
      <c r="M78" s="4">
        <f>E78+(G78-1)*F78</f>
        <v>87</v>
      </c>
      <c r="N78" s="13">
        <f>L78/M78</f>
        <v>1.0919540229885059</v>
      </c>
      <c r="O78" s="13">
        <f>N78</f>
        <v>1.0919540229885059</v>
      </c>
      <c r="P78" s="13">
        <f>N78*1.25</f>
        <v>1.3649425287356323</v>
      </c>
      <c r="Q78" s="13">
        <f>((L78-5)*1.28+5)/M78*1.25</f>
        <v>1.7270114942528736</v>
      </c>
      <c r="R78" s="13">
        <f>((L78-5)*1.3+5)/M78*100/75</f>
        <v>1.8697318007662838</v>
      </c>
      <c r="S78" s="4">
        <f>J78-D78</f>
        <v>3149</v>
      </c>
      <c r="T78" s="14">
        <f>S78/M78</f>
        <v>36.195402298850574</v>
      </c>
      <c r="U78" s="14">
        <f>(J78*1.1-D78)/M78</f>
        <v>43.695402298850588</v>
      </c>
      <c r="V78" s="14">
        <f>(J78*1.2-D78)/M78*1.25</f>
        <v>63.994252873563219</v>
      </c>
      <c r="W78" s="14">
        <f>(J78*1.28-D78)/M78*1.25</f>
        <v>71.494252873563212</v>
      </c>
      <c r="X78" s="14">
        <f>(J78*1.3-D78)/M78*100/75</f>
        <v>78.260536398467437</v>
      </c>
      <c r="Y78" s="5"/>
      <c r="Z78" s="5">
        <v>45</v>
      </c>
      <c r="AA78" s="5"/>
      <c r="AB78" s="5"/>
      <c r="AC78" s="5"/>
    </row>
    <row r="79" spans="1:29" x14ac:dyDescent="0.15">
      <c r="A79" s="10">
        <v>74</v>
      </c>
      <c r="B79" s="10" t="s">
        <v>106</v>
      </c>
      <c r="C79" s="18">
        <v>34</v>
      </c>
      <c r="D79" s="18">
        <v>3470</v>
      </c>
      <c r="E79" s="18">
        <v>31</v>
      </c>
      <c r="F79" s="18">
        <v>14</v>
      </c>
      <c r="G79" s="18">
        <v>5</v>
      </c>
      <c r="H79" s="18">
        <v>29</v>
      </c>
      <c r="I79" s="18">
        <v>46</v>
      </c>
      <c r="J79" s="4">
        <f>G79*H79*I79</f>
        <v>6670</v>
      </c>
      <c r="K79" s="18">
        <v>18</v>
      </c>
      <c r="L79" s="4">
        <f>G79*K79+5</f>
        <v>95</v>
      </c>
      <c r="M79" s="18">
        <f>E79+(G79-1)*F79</f>
        <v>87</v>
      </c>
      <c r="N79" s="13">
        <f>L79/M79</f>
        <v>1.0919540229885059</v>
      </c>
      <c r="O79" s="13">
        <f>N79</f>
        <v>1.0919540229885059</v>
      </c>
      <c r="P79" s="13">
        <f>N79*1.25</f>
        <v>1.3649425287356323</v>
      </c>
      <c r="Q79" s="13">
        <f>((L79-5)*1.28+5)/M79*1.25</f>
        <v>1.7270114942528736</v>
      </c>
      <c r="R79" s="19">
        <f>((L79-5)*1.3+5)/M79*100/75</f>
        <v>1.8697318007662838</v>
      </c>
      <c r="S79" s="18">
        <f>J79-D79</f>
        <v>3200</v>
      </c>
      <c r="T79" s="20">
        <f>S79/M79</f>
        <v>36.781609195402297</v>
      </c>
      <c r="U79" s="14">
        <f>(J79*1.1-D79)/M79</f>
        <v>44.448275862068975</v>
      </c>
      <c r="V79" s="14">
        <f>(J79*1.2-D79)/M79*1.25</f>
        <v>65.143678160919535</v>
      </c>
      <c r="W79" s="14">
        <f>(J79*1.28-D79)/M79*1.25</f>
        <v>72.810344827586221</v>
      </c>
      <c r="X79" s="20">
        <f>(J79*1.3-D79)/M79*100/75</f>
        <v>79.708812260536391</v>
      </c>
      <c r="Y79" s="10"/>
      <c r="Z79" s="10">
        <v>46</v>
      </c>
      <c r="AA79" s="10"/>
      <c r="AB79" s="10"/>
      <c r="AC79" s="10"/>
    </row>
    <row r="80" spans="1:29" x14ac:dyDescent="0.15">
      <c r="A80" s="5">
        <v>83</v>
      </c>
      <c r="B80" s="5" t="s">
        <v>107</v>
      </c>
      <c r="C80" s="4">
        <v>35</v>
      </c>
      <c r="D80" s="4">
        <v>3520</v>
      </c>
      <c r="E80" s="4">
        <v>33</v>
      </c>
      <c r="F80" s="4">
        <v>15</v>
      </c>
      <c r="G80" s="4">
        <v>5</v>
      </c>
      <c r="H80" s="4">
        <v>30</v>
      </c>
      <c r="I80" s="4">
        <v>47</v>
      </c>
      <c r="J80" s="4">
        <f>G80*H80*I80</f>
        <v>7050</v>
      </c>
      <c r="K80" s="4">
        <v>19</v>
      </c>
      <c r="L80" s="4">
        <f>G80*K80+5</f>
        <v>100</v>
      </c>
      <c r="M80" s="4">
        <f>E80+(G80-1)*F80</f>
        <v>93</v>
      </c>
      <c r="N80" s="13">
        <f>L80/M80</f>
        <v>1.075268817204301</v>
      </c>
      <c r="O80" s="13">
        <f>N80</f>
        <v>1.075268817204301</v>
      </c>
      <c r="P80" s="13">
        <f>N80*1.25</f>
        <v>1.3440860215053763</v>
      </c>
      <c r="Q80" s="13">
        <f>((L80-5)*1.28+5)/M80*1.25</f>
        <v>1.7016129032258065</v>
      </c>
      <c r="R80" s="13">
        <f>((L80-5)*1.3+5)/M80*100/75</f>
        <v>1.8422939068100361</v>
      </c>
      <c r="S80" s="4">
        <f>J80-D80</f>
        <v>3530</v>
      </c>
      <c r="T80" s="14">
        <f>S80/M80</f>
        <v>37.956989247311824</v>
      </c>
      <c r="U80" s="14">
        <f>(J80*1.1-D80)/M80</f>
        <v>45.537634408602159</v>
      </c>
      <c r="V80" s="14">
        <f>(J80*1.2-D80)/M80*1.25</f>
        <v>66.397849462365585</v>
      </c>
      <c r="W80" s="14">
        <f>(J80*1.28-D80)/M80*1.25</f>
        <v>73.978494623655905</v>
      </c>
      <c r="X80" s="14">
        <f>(J80*1.3-D80)/M80*100/75</f>
        <v>80.931899641577061</v>
      </c>
      <c r="Y80" s="5"/>
      <c r="Z80" s="5">
        <v>47</v>
      </c>
      <c r="AA80" s="5"/>
      <c r="AB80" s="5"/>
      <c r="AC80" s="5"/>
    </row>
    <row r="81" spans="1:29" x14ac:dyDescent="0.15">
      <c r="A81" s="11">
        <v>84</v>
      </c>
      <c r="B81" s="11" t="s">
        <v>108</v>
      </c>
      <c r="C81" s="21">
        <v>36</v>
      </c>
      <c r="D81" s="21">
        <v>3630</v>
      </c>
      <c r="E81" s="21">
        <v>29</v>
      </c>
      <c r="F81" s="21">
        <v>13</v>
      </c>
      <c r="G81" s="21">
        <v>5</v>
      </c>
      <c r="H81" s="21">
        <v>28</v>
      </c>
      <c r="I81" s="21">
        <v>48</v>
      </c>
      <c r="J81" s="4">
        <f>G81*H81*I81</f>
        <v>6720</v>
      </c>
      <c r="K81" s="21">
        <v>16</v>
      </c>
      <c r="L81" s="4">
        <f>G81*K81+5</f>
        <v>85</v>
      </c>
      <c r="M81" s="4">
        <f>E81+(G81-1)*F81</f>
        <v>81</v>
      </c>
      <c r="N81" s="13">
        <f>L81/M81</f>
        <v>1.0493827160493827</v>
      </c>
      <c r="O81" s="13">
        <f>N81</f>
        <v>1.0493827160493827</v>
      </c>
      <c r="P81" s="13">
        <f>N81*1.25</f>
        <v>1.3117283950617284</v>
      </c>
      <c r="Q81" s="13">
        <f>((L81-5)*1.28+5)/M81*1.25</f>
        <v>1.6574074074074074</v>
      </c>
      <c r="R81" s="13">
        <f>((L81-5)*1.3+5)/M81*100/75</f>
        <v>1.7942386831275721</v>
      </c>
      <c r="S81" s="4">
        <f>J81-D81</f>
        <v>3090</v>
      </c>
      <c r="T81" s="14">
        <f>S81/M81</f>
        <v>38.148148148148145</v>
      </c>
      <c r="U81" s="14">
        <f>(J81*1.1-D81)/M81</f>
        <v>46.444444444444457</v>
      </c>
      <c r="V81" s="14">
        <f>(J81*1.2-D81)/M81*1.25</f>
        <v>68.425925925925924</v>
      </c>
      <c r="W81" s="14">
        <f>(J81*1.28-D81)/M81*1.25</f>
        <v>76.722222222222229</v>
      </c>
      <c r="X81" s="22">
        <f>(J81*1.3-D81)/M81*100/75</f>
        <v>84.049382716049379</v>
      </c>
      <c r="Y81" s="11"/>
      <c r="Z81" s="11">
        <v>48</v>
      </c>
      <c r="AA81" s="11"/>
      <c r="AB81" s="11"/>
      <c r="AC81" s="11"/>
    </row>
    <row r="82" spans="1:29" x14ac:dyDescent="0.15">
      <c r="A82" s="5">
        <v>85</v>
      </c>
      <c r="B82" s="5" t="s">
        <v>109</v>
      </c>
      <c r="C82" s="4">
        <v>37</v>
      </c>
      <c r="D82" s="4">
        <v>3840</v>
      </c>
      <c r="E82" s="4">
        <v>31</v>
      </c>
      <c r="F82" s="4">
        <v>13</v>
      </c>
      <c r="G82" s="4">
        <v>6</v>
      </c>
      <c r="H82" s="4">
        <v>26</v>
      </c>
      <c r="I82" s="4">
        <v>49</v>
      </c>
      <c r="J82" s="4">
        <f>G82*H82*I82</f>
        <v>7644</v>
      </c>
      <c r="K82" s="4">
        <v>16</v>
      </c>
      <c r="L82" s="4">
        <f>G82*K82+5</f>
        <v>101</v>
      </c>
      <c r="M82" s="4">
        <f>E82+(G82-1)*F82</f>
        <v>96</v>
      </c>
      <c r="N82" s="13">
        <f>L82/M82</f>
        <v>1.0520833333333333</v>
      </c>
      <c r="O82" s="13">
        <f>N82</f>
        <v>1.0520833333333333</v>
      </c>
      <c r="P82" s="13">
        <f>N82*1.25</f>
        <v>1.3151041666666665</v>
      </c>
      <c r="Q82" s="13">
        <f>((L82-5)*1.28+5)/M82*1.25</f>
        <v>1.6651041666666666</v>
      </c>
      <c r="R82" s="13">
        <f>((L82-5)*1.3+5)/M82*100/75</f>
        <v>1.8027777777777778</v>
      </c>
      <c r="S82" s="4">
        <f>J82-D82</f>
        <v>3804</v>
      </c>
      <c r="T82" s="14">
        <f>S82/M82</f>
        <v>39.625</v>
      </c>
      <c r="U82" s="14">
        <f>(J82*1.1-D82)/M82</f>
        <v>47.587500000000013</v>
      </c>
      <c r="V82" s="14">
        <f>(J82*1.2-D82)/M82*1.25</f>
        <v>69.437499999999986</v>
      </c>
      <c r="W82" s="14">
        <f>(J82*1.28-D82)/M82*1.25</f>
        <v>77.399999999999991</v>
      </c>
      <c r="X82" s="14">
        <f>(J82*1.3-D82)/M82*100/75</f>
        <v>84.683333333333351</v>
      </c>
      <c r="Y82" s="5"/>
      <c r="Z82" s="5">
        <v>49</v>
      </c>
      <c r="AA82" s="5"/>
      <c r="AB82" s="5"/>
      <c r="AC82" s="5"/>
    </row>
    <row r="83" spans="1:29" x14ac:dyDescent="0.15">
      <c r="A83" s="5">
        <v>86</v>
      </c>
      <c r="B83" s="5" t="s">
        <v>110</v>
      </c>
      <c r="C83" s="4">
        <v>38</v>
      </c>
      <c r="D83" s="4">
        <v>3970</v>
      </c>
      <c r="E83" s="4">
        <v>30</v>
      </c>
      <c r="F83" s="4">
        <v>13</v>
      </c>
      <c r="G83" s="4">
        <v>6</v>
      </c>
      <c r="H83" s="4">
        <v>26</v>
      </c>
      <c r="I83" s="4">
        <v>50</v>
      </c>
      <c r="J83" s="4">
        <f>G83*H83*I83</f>
        <v>7800</v>
      </c>
      <c r="K83" s="4">
        <v>16</v>
      </c>
      <c r="L83" s="4">
        <f>G83*K83+5</f>
        <v>101</v>
      </c>
      <c r="M83" s="4">
        <f>E83+(G83-1)*F83</f>
        <v>95</v>
      </c>
      <c r="N83" s="13">
        <f>L83/M83</f>
        <v>1.0631578947368421</v>
      </c>
      <c r="O83" s="13">
        <f>N83</f>
        <v>1.0631578947368421</v>
      </c>
      <c r="P83" s="13">
        <f>N83*1.25</f>
        <v>1.3289473684210527</v>
      </c>
      <c r="Q83" s="13">
        <f>((L83-5)*1.28+5)/M83*1.25</f>
        <v>1.6826315789473685</v>
      </c>
      <c r="R83" s="13">
        <f>((L83-5)*1.3+5)/M83*100/75</f>
        <v>1.8217543859649126</v>
      </c>
      <c r="S83" s="4">
        <f>J83-D83</f>
        <v>3830</v>
      </c>
      <c r="T83" s="14">
        <f>S83/M83</f>
        <v>40.315789473684212</v>
      </c>
      <c r="U83" s="14">
        <f>(J83*1.1-D83)/M83</f>
        <v>48.526315789473685</v>
      </c>
      <c r="V83" s="14">
        <f>(J83*1.2-D83)/M83*1.25</f>
        <v>70.921052631578945</v>
      </c>
      <c r="W83" s="14">
        <f>(J83*1.28-D83)/M83*1.25</f>
        <v>79.131578947368425</v>
      </c>
      <c r="X83" s="14">
        <f>(J83*1.3-D83)/M83*100/75</f>
        <v>86.596491228070178</v>
      </c>
      <c r="Y83" s="5"/>
      <c r="Z83" s="5">
        <v>50</v>
      </c>
      <c r="AA83" s="5"/>
      <c r="AB83" s="5"/>
      <c r="AC83" s="5"/>
    </row>
    <row r="84" spans="1:29" x14ac:dyDescent="0.15">
      <c r="A84" s="5">
        <v>87</v>
      </c>
      <c r="B84" s="5" t="s">
        <v>111</v>
      </c>
      <c r="C84" s="4">
        <v>39</v>
      </c>
      <c r="D84" s="4">
        <v>4130</v>
      </c>
      <c r="E84" s="4">
        <v>30</v>
      </c>
      <c r="F84" s="4">
        <v>12</v>
      </c>
      <c r="G84" s="4">
        <v>6</v>
      </c>
      <c r="H84" s="4">
        <v>26</v>
      </c>
      <c r="I84" s="4">
        <v>50</v>
      </c>
      <c r="J84" s="4">
        <f>G84*H84*I84</f>
        <v>7800</v>
      </c>
      <c r="K84" s="4">
        <v>15</v>
      </c>
      <c r="L84" s="4">
        <f>G84*K84+5</f>
        <v>95</v>
      </c>
      <c r="M84" s="4">
        <f>E84+(G84-1)*F84</f>
        <v>90</v>
      </c>
      <c r="N84" s="13">
        <f>L84/M84</f>
        <v>1.0555555555555556</v>
      </c>
      <c r="O84" s="13">
        <f>N84</f>
        <v>1.0555555555555556</v>
      </c>
      <c r="P84" s="13">
        <f>N84*1.25</f>
        <v>1.3194444444444444</v>
      </c>
      <c r="Q84" s="13">
        <f>((L84-5)*1.28+5)/M84*1.25</f>
        <v>1.6694444444444445</v>
      </c>
      <c r="R84" s="13">
        <f>((L84-5)*1.3+5)/M84*100/75</f>
        <v>1.8074074074074076</v>
      </c>
      <c r="S84" s="4">
        <f>J84-D84</f>
        <v>3670</v>
      </c>
      <c r="T84" s="14">
        <f>S84/M84</f>
        <v>40.777777777777779</v>
      </c>
      <c r="U84" s="14">
        <f>(J84*1.1-D84)/M84</f>
        <v>49.444444444444443</v>
      </c>
      <c r="V84" s="14">
        <f>(J84*1.2-D84)/M84*1.25</f>
        <v>72.638888888888886</v>
      </c>
      <c r="W84" s="14">
        <f>(J84*1.28-D84)/M84*1.25</f>
        <v>81.305555555555571</v>
      </c>
      <c r="X84" s="14">
        <f>(J84*1.3-D84)/M84*100/75</f>
        <v>89.037037037037038</v>
      </c>
      <c r="Y84" s="5"/>
      <c r="Z84" s="5">
        <v>50</v>
      </c>
      <c r="AA84" s="5"/>
      <c r="AB84" s="5"/>
      <c r="AC84" s="5"/>
    </row>
    <row r="85" spans="1:29" x14ac:dyDescent="0.15">
      <c r="A85" s="5">
        <v>88</v>
      </c>
      <c r="B85" s="5" t="s">
        <v>112</v>
      </c>
      <c r="C85" s="4">
        <v>40</v>
      </c>
      <c r="D85" s="4">
        <v>4200</v>
      </c>
      <c r="E85" s="4">
        <v>29</v>
      </c>
      <c r="F85" s="4">
        <v>13</v>
      </c>
      <c r="G85" s="4">
        <v>6</v>
      </c>
      <c r="H85" s="4">
        <v>26</v>
      </c>
      <c r="I85" s="4">
        <v>52</v>
      </c>
      <c r="J85" s="4">
        <f>G85*H85*I85</f>
        <v>8112</v>
      </c>
      <c r="K85" s="4">
        <v>16</v>
      </c>
      <c r="L85" s="4">
        <f>G85*K85+5</f>
        <v>101</v>
      </c>
      <c r="M85" s="4">
        <f>E85+(G85-1)*F85</f>
        <v>94</v>
      </c>
      <c r="N85" s="13">
        <f>L85/M85</f>
        <v>1.074468085106383</v>
      </c>
      <c r="O85" s="13">
        <f>N85</f>
        <v>1.074468085106383</v>
      </c>
      <c r="P85" s="13">
        <f>N85*1.25</f>
        <v>1.3430851063829787</v>
      </c>
      <c r="Q85" s="13">
        <f>((L85-5)*1.28+5)/M85*1.25</f>
        <v>1.7005319148936169</v>
      </c>
      <c r="R85" s="13">
        <f>((L85-5)*1.3+5)/M85*100/75</f>
        <v>1.8411347517730496</v>
      </c>
      <c r="S85" s="4">
        <f>J85-D85</f>
        <v>3912</v>
      </c>
      <c r="T85" s="14">
        <f>S85/M85</f>
        <v>41.617021276595743</v>
      </c>
      <c r="U85" s="14">
        <f>(J85*1.1-D85)/M85</f>
        <v>50.246808510638303</v>
      </c>
      <c r="V85" s="14">
        <f>(J85*1.2-D85)/M85*1.25</f>
        <v>73.595744680851055</v>
      </c>
      <c r="W85" s="14">
        <f>(J85*1.28-D85)/M85*1.25</f>
        <v>82.225531914893622</v>
      </c>
      <c r="X85" s="14">
        <f>(J85*1.3-D85)/M85*100/75</f>
        <v>90.008510638297878</v>
      </c>
      <c r="Y85" s="5"/>
      <c r="Z85" s="5">
        <v>50</v>
      </c>
      <c r="AA85" s="5"/>
      <c r="AB85" s="5"/>
      <c r="AC85" s="5"/>
    </row>
    <row r="86" spans="1:29" x14ac:dyDescent="0.15">
      <c r="A86" s="5">
        <v>89</v>
      </c>
      <c r="B86" s="5" t="s">
        <v>113</v>
      </c>
      <c r="C86" s="4">
        <v>41</v>
      </c>
      <c r="D86" s="4">
        <v>4280</v>
      </c>
      <c r="E86" s="4">
        <v>29</v>
      </c>
      <c r="F86" s="4">
        <v>13</v>
      </c>
      <c r="G86" s="4">
        <v>6</v>
      </c>
      <c r="H86" s="4">
        <v>26</v>
      </c>
      <c r="I86" s="4">
        <v>53</v>
      </c>
      <c r="J86" s="4">
        <f>G86*H86*I86</f>
        <v>8268</v>
      </c>
      <c r="K86" s="4">
        <v>16</v>
      </c>
      <c r="L86" s="4">
        <f>G86*K86+5</f>
        <v>101</v>
      </c>
      <c r="M86" s="4">
        <f>E86+(G86-1)*F86</f>
        <v>94</v>
      </c>
      <c r="N86" s="13">
        <f>L86/M86</f>
        <v>1.074468085106383</v>
      </c>
      <c r="O86" s="13">
        <f>N86</f>
        <v>1.074468085106383</v>
      </c>
      <c r="P86" s="13">
        <f>N86*1.25</f>
        <v>1.3430851063829787</v>
      </c>
      <c r="Q86" s="13">
        <f>((L86-5)*1.28+5)/M86*1.25</f>
        <v>1.7005319148936169</v>
      </c>
      <c r="R86" s="13">
        <f>((L86-5)*1.3+5)/M86*100/75</f>
        <v>1.8411347517730496</v>
      </c>
      <c r="S86" s="4">
        <f>J86-D86</f>
        <v>3988</v>
      </c>
      <c r="T86" s="14">
        <f>S86/M86</f>
        <v>42.425531914893618</v>
      </c>
      <c r="U86" s="14">
        <f>(J86*1.1-D86)/M86</f>
        <v>51.22127659574469</v>
      </c>
      <c r="V86" s="14">
        <f>(J86*1.2-D86)/M86*1.25</f>
        <v>75.021276595744681</v>
      </c>
      <c r="W86" s="14">
        <f>(J86*1.28-D86)/M86*1.25</f>
        <v>83.817021276595767</v>
      </c>
      <c r="X86" s="14">
        <f>(J86*1.3-D86)/M86*100/75</f>
        <v>91.750354609929062</v>
      </c>
      <c r="Y86" s="5"/>
      <c r="Z86" s="5">
        <v>51</v>
      </c>
      <c r="AA86" s="5"/>
      <c r="AB86" s="5"/>
      <c r="AC86" s="5"/>
    </row>
    <row r="87" spans="1:29" x14ac:dyDescent="0.15">
      <c r="A87" s="5">
        <v>90</v>
      </c>
      <c r="B87" s="5" t="s">
        <v>114</v>
      </c>
      <c r="C87" s="4">
        <v>42</v>
      </c>
      <c r="D87" s="4">
        <v>4380</v>
      </c>
      <c r="E87" s="4">
        <v>30</v>
      </c>
      <c r="F87" s="4">
        <v>14</v>
      </c>
      <c r="G87" s="4">
        <v>6</v>
      </c>
      <c r="H87" s="4">
        <v>27</v>
      </c>
      <c r="I87" s="4">
        <v>54</v>
      </c>
      <c r="J87" s="4">
        <f>G87*H87*I87</f>
        <v>8748</v>
      </c>
      <c r="K87" s="4">
        <v>17</v>
      </c>
      <c r="L87" s="4">
        <f>G87*K87+5</f>
        <v>107</v>
      </c>
      <c r="M87" s="4">
        <f>E87+(G87-1)*F87</f>
        <v>100</v>
      </c>
      <c r="N87" s="13">
        <f>L87/M87</f>
        <v>1.07</v>
      </c>
      <c r="O87" s="13">
        <f>N87</f>
        <v>1.07</v>
      </c>
      <c r="P87" s="13">
        <f>N87*1.25</f>
        <v>1.3375000000000001</v>
      </c>
      <c r="Q87" s="13">
        <f>((L87-5)*1.28+5)/M87*1.25</f>
        <v>1.6944999999999999</v>
      </c>
      <c r="R87" s="13">
        <f>((L87-5)*1.3+5)/M87*100/75</f>
        <v>1.8346666666666667</v>
      </c>
      <c r="S87" s="4">
        <f>J87-D87</f>
        <v>4368</v>
      </c>
      <c r="T87" s="14">
        <f>S87/M87</f>
        <v>43.68</v>
      </c>
      <c r="U87" s="14">
        <f>(J87*1.1-D87)/M87</f>
        <v>52.428000000000011</v>
      </c>
      <c r="V87" s="14">
        <f>(J87*1.2-D87)/M87*1.25</f>
        <v>76.47</v>
      </c>
      <c r="W87" s="14">
        <f>(J87*1.28-D87)/M87*1.25</f>
        <v>85.218000000000004</v>
      </c>
      <c r="X87" s="14">
        <f>(J87*1.3-D87)/M87*100/75</f>
        <v>93.231999999999999</v>
      </c>
      <c r="Y87" s="5"/>
      <c r="Z87" s="5">
        <v>52</v>
      </c>
      <c r="AA87" s="5"/>
      <c r="AB87" s="5"/>
      <c r="AC87" s="5"/>
    </row>
    <row r="88" spans="1:29" x14ac:dyDescent="0.15">
      <c r="A88" s="5">
        <v>16</v>
      </c>
      <c r="B88" s="5" t="s">
        <v>115</v>
      </c>
      <c r="C88" s="4">
        <v>43</v>
      </c>
      <c r="D88" s="4">
        <v>4470</v>
      </c>
      <c r="E88" s="4">
        <v>28</v>
      </c>
      <c r="F88" s="4">
        <v>10</v>
      </c>
      <c r="G88" s="4">
        <v>7</v>
      </c>
      <c r="H88" s="4">
        <v>22</v>
      </c>
      <c r="I88" s="4">
        <v>55</v>
      </c>
      <c r="J88" s="4">
        <f>G88*H88*I88</f>
        <v>8470</v>
      </c>
      <c r="K88" s="4">
        <v>13</v>
      </c>
      <c r="L88" s="4">
        <f>G88*K88+5</f>
        <v>96</v>
      </c>
      <c r="M88" s="4">
        <f>E88+(G88-1)*F88</f>
        <v>88</v>
      </c>
      <c r="N88" s="13">
        <f>L88/M88</f>
        <v>1.0909090909090908</v>
      </c>
      <c r="O88" s="13">
        <f>N88</f>
        <v>1.0909090909090908</v>
      </c>
      <c r="P88" s="13">
        <f>N88*1.25</f>
        <v>1.3636363636363635</v>
      </c>
      <c r="Q88" s="13">
        <f>((L88-5)*1.28+5)/M88*1.25</f>
        <v>1.7255681818181821</v>
      </c>
      <c r="R88" s="13">
        <f>((L88-5)*1.3+5)/M88*100/75</f>
        <v>1.8681818181818184</v>
      </c>
      <c r="S88" s="4">
        <f>J88-D88</f>
        <v>4000</v>
      </c>
      <c r="T88" s="14">
        <f>S88/M88</f>
        <v>45.454545454545453</v>
      </c>
      <c r="U88" s="14">
        <f>(J88*1.1-D88)/M88</f>
        <v>55.079545454545453</v>
      </c>
      <c r="V88" s="14">
        <f>(J88*1.2-D88)/M88*1.25</f>
        <v>80.880681818181813</v>
      </c>
      <c r="W88" s="14">
        <f>(J88*1.28-D88)/M88*1.25</f>
        <v>90.505681818181813</v>
      </c>
      <c r="X88" s="14">
        <f>(J88*1.3-D88)/M88*100/75</f>
        <v>99.106060606060595</v>
      </c>
      <c r="Y88" s="5"/>
      <c r="Z88" s="5">
        <v>53</v>
      </c>
      <c r="AA88" s="5"/>
      <c r="AB88" s="5"/>
      <c r="AC88" s="5"/>
    </row>
    <row r="89" spans="1:29" x14ac:dyDescent="0.15">
      <c r="A89" s="5">
        <v>22</v>
      </c>
      <c r="B89" s="5" t="s">
        <v>116</v>
      </c>
      <c r="C89" s="4">
        <v>44</v>
      </c>
      <c r="D89" s="4">
        <v>4500</v>
      </c>
      <c r="E89" s="4">
        <v>32</v>
      </c>
      <c r="F89" s="4">
        <v>11</v>
      </c>
      <c r="G89" s="4">
        <v>7</v>
      </c>
      <c r="H89" s="4">
        <v>23</v>
      </c>
      <c r="I89" s="4">
        <v>56</v>
      </c>
      <c r="J89" s="4">
        <f>G89*H89*I89</f>
        <v>9016</v>
      </c>
      <c r="K89" s="4">
        <v>14</v>
      </c>
      <c r="L89" s="4">
        <f>G89*K89+5</f>
        <v>103</v>
      </c>
      <c r="M89" s="4">
        <f>E89+(G89-1)*F89</f>
        <v>98</v>
      </c>
      <c r="N89" s="13">
        <f>L89/M89</f>
        <v>1.0510204081632653</v>
      </c>
      <c r="O89" s="13">
        <f>N89</f>
        <v>1.0510204081632653</v>
      </c>
      <c r="P89" s="13">
        <f>N89*1.25</f>
        <v>1.3137755102040816</v>
      </c>
      <c r="Q89" s="13">
        <f>((L89-5)*1.28+5)/M89*1.25</f>
        <v>1.6637755102040817</v>
      </c>
      <c r="R89" s="13">
        <f>((L89-5)*1.3+5)/M89*100/75</f>
        <v>1.8013605442176872</v>
      </c>
      <c r="S89" s="4">
        <f>J89-D89</f>
        <v>4516</v>
      </c>
      <c r="T89" s="14">
        <f>S89/M89</f>
        <v>46.081632653061227</v>
      </c>
      <c r="U89" s="14">
        <f>(J89*1.1-D89)/M89</f>
        <v>55.28163265306123</v>
      </c>
      <c r="V89" s="14">
        <f>(J89*1.2-D89)/M89*1.25</f>
        <v>80.602040816326507</v>
      </c>
      <c r="W89" s="14">
        <f>(J89*1.28-D89)/M89*1.25</f>
        <v>89.802040816326524</v>
      </c>
      <c r="X89" s="14">
        <f>(J89*1.3-D89)/M89*100/75</f>
        <v>98.242176870748295</v>
      </c>
      <c r="Y89" s="5"/>
      <c r="Z89" s="5">
        <v>54</v>
      </c>
      <c r="AA89" s="5"/>
      <c r="AB89" s="5"/>
      <c r="AC89" s="5"/>
    </row>
    <row r="90" spans="1:29" x14ac:dyDescent="0.15">
      <c r="A90" s="5">
        <v>20</v>
      </c>
      <c r="B90" s="5" t="s">
        <v>117</v>
      </c>
      <c r="C90" s="4">
        <v>45</v>
      </c>
      <c r="D90" s="4">
        <v>4510</v>
      </c>
      <c r="E90" s="4">
        <v>29</v>
      </c>
      <c r="F90" s="4">
        <v>12</v>
      </c>
      <c r="G90" s="4">
        <v>7</v>
      </c>
      <c r="H90" s="4">
        <v>23</v>
      </c>
      <c r="I90" s="4">
        <v>57</v>
      </c>
      <c r="J90" s="4">
        <f>G90*H90*I90</f>
        <v>9177</v>
      </c>
      <c r="K90" s="4">
        <v>14</v>
      </c>
      <c r="L90" s="4">
        <f>G90*K90+5</f>
        <v>103</v>
      </c>
      <c r="M90" s="4">
        <f>E90+(G90-1)*F90</f>
        <v>101</v>
      </c>
      <c r="N90" s="13">
        <f>L90/M90</f>
        <v>1.0198019801980198</v>
      </c>
      <c r="O90" s="13">
        <f>N90</f>
        <v>1.0198019801980198</v>
      </c>
      <c r="P90" s="13">
        <f>N90*1.25</f>
        <v>1.2747524752475248</v>
      </c>
      <c r="Q90" s="13">
        <f>((L90-5)*1.28+5)/M90*1.25</f>
        <v>1.6143564356435645</v>
      </c>
      <c r="R90" s="13">
        <f>((L90-5)*1.3+5)/M90*100/75</f>
        <v>1.747854785478548</v>
      </c>
      <c r="S90" s="4">
        <f>J90-D90</f>
        <v>4667</v>
      </c>
      <c r="T90" s="14">
        <f>S90/M90</f>
        <v>46.207920792079207</v>
      </c>
      <c r="U90" s="14">
        <f>(J90*1.1-D90)/M90</f>
        <v>55.294059405940601</v>
      </c>
      <c r="V90" s="14">
        <f>(J90*1.2-D90)/M90*1.25</f>
        <v>80.475247524752476</v>
      </c>
      <c r="W90" s="14">
        <f>(J90*1.28-D90)/M90*1.25</f>
        <v>89.561386138613855</v>
      </c>
      <c r="X90" s="14">
        <f>(J90*1.3-D90)/M90*100/75</f>
        <v>97.95511551155117</v>
      </c>
      <c r="Y90" s="5"/>
      <c r="Z90" s="5">
        <v>55</v>
      </c>
      <c r="AA90" s="5"/>
      <c r="AB90" s="5"/>
      <c r="AC90" s="5"/>
    </row>
    <row r="91" spans="1:29" x14ac:dyDescent="0.15">
      <c r="A91" s="5">
        <v>17</v>
      </c>
      <c r="B91" s="5" t="s">
        <v>118</v>
      </c>
      <c r="C91" s="4">
        <v>46</v>
      </c>
      <c r="D91" s="4">
        <v>4540</v>
      </c>
      <c r="E91" s="4">
        <v>25</v>
      </c>
      <c r="F91" s="4">
        <v>10</v>
      </c>
      <c r="G91" s="4">
        <v>7</v>
      </c>
      <c r="H91" s="4">
        <v>21</v>
      </c>
      <c r="I91" s="4">
        <v>58</v>
      </c>
      <c r="J91" s="4">
        <f>G91*H91*I91</f>
        <v>8526</v>
      </c>
      <c r="K91" s="4">
        <v>12</v>
      </c>
      <c r="L91" s="4">
        <f>G91*K91+5</f>
        <v>89</v>
      </c>
      <c r="M91" s="4">
        <f>E91+(G91-1)*F91</f>
        <v>85</v>
      </c>
      <c r="N91" s="13">
        <f>L91/M91</f>
        <v>1.0470588235294118</v>
      </c>
      <c r="O91" s="13">
        <f>N91</f>
        <v>1.0470588235294118</v>
      </c>
      <c r="P91" s="13">
        <f>N91*1.25</f>
        <v>1.3088235294117647</v>
      </c>
      <c r="Q91" s="13">
        <f>((L91-5)*1.28+5)/M91*1.25</f>
        <v>1.6547058823529412</v>
      </c>
      <c r="R91" s="13">
        <f>((L91-5)*1.3+5)/M91*100/75</f>
        <v>1.7913725490196077</v>
      </c>
      <c r="S91" s="4">
        <f>J91-D91</f>
        <v>3986</v>
      </c>
      <c r="T91" s="14">
        <f>S91/M91</f>
        <v>46.89411764705882</v>
      </c>
      <c r="U91" s="14">
        <f>(J91*1.1-D91)/M91</f>
        <v>56.924705882352946</v>
      </c>
      <c r="V91" s="14">
        <f>(J91*1.2-D91)/M91*1.25</f>
        <v>83.694117647058803</v>
      </c>
      <c r="W91" s="14">
        <f>(J91*1.28-D91)/M91*1.25</f>
        <v>93.72470588235295</v>
      </c>
      <c r="X91" s="14">
        <f>(J91*1.3-D91)/M91*100/75</f>
        <v>102.64784313725492</v>
      </c>
      <c r="Y91" s="5"/>
      <c r="Z91" s="5">
        <v>56</v>
      </c>
      <c r="AA91" s="5"/>
      <c r="AB91" s="5"/>
      <c r="AC91" s="5"/>
    </row>
    <row r="92" spans="1:29" x14ac:dyDescent="0.15">
      <c r="A92" s="5">
        <v>21</v>
      </c>
      <c r="B92" s="5" t="s">
        <v>119</v>
      </c>
      <c r="C92" s="4">
        <v>47</v>
      </c>
      <c r="D92" s="4">
        <v>4690</v>
      </c>
      <c r="E92" s="4">
        <v>40</v>
      </c>
      <c r="F92" s="4">
        <v>16</v>
      </c>
      <c r="G92" s="4">
        <v>7</v>
      </c>
      <c r="H92" s="4">
        <v>27</v>
      </c>
      <c r="I92" s="4">
        <v>59</v>
      </c>
      <c r="J92" s="4">
        <f>G92*H92*I92</f>
        <v>11151</v>
      </c>
      <c r="K92" s="4">
        <v>19</v>
      </c>
      <c r="L92" s="4">
        <f>G92*K92+5</f>
        <v>138</v>
      </c>
      <c r="M92" s="4">
        <f>E92+(G92-1)*F92</f>
        <v>136</v>
      </c>
      <c r="N92" s="13">
        <f>L92/M92</f>
        <v>1.0147058823529411</v>
      </c>
      <c r="O92" s="13">
        <f>N92</f>
        <v>1.0147058823529411</v>
      </c>
      <c r="P92" s="13">
        <f>N92*1.25</f>
        <v>1.2683823529411764</v>
      </c>
      <c r="Q92" s="13">
        <f>((L92-5)*1.28+5)/M92*1.25</f>
        <v>1.6106617647058825</v>
      </c>
      <c r="R92" s="13">
        <f>((L92-5)*1.3+5)/M92*100/75</f>
        <v>1.7441176470588236</v>
      </c>
      <c r="S92" s="4">
        <f>J92-D92</f>
        <v>6461</v>
      </c>
      <c r="T92" s="14">
        <f>S92/M92</f>
        <v>47.507352941176471</v>
      </c>
      <c r="U92" s="14">
        <f>(J92*1.1-D92)/M92</f>
        <v>55.706617647058827</v>
      </c>
      <c r="V92" s="14">
        <f>(J92*1.2-D92)/M92*1.25</f>
        <v>79.882352941176464</v>
      </c>
      <c r="W92" s="14">
        <f>(J92*1.28-D92)/M92*1.25</f>
        <v>88.081617647058835</v>
      </c>
      <c r="X92" s="14">
        <f>(J92*1.3-D92)/M92*100/75</f>
        <v>96.140196078431373</v>
      </c>
      <c r="Y92" s="5"/>
      <c r="Z92" s="5">
        <v>57</v>
      </c>
      <c r="AA92" s="5"/>
      <c r="AB92" s="5"/>
      <c r="AC92" s="5"/>
    </row>
    <row r="93" spans="1:29" x14ac:dyDescent="0.15">
      <c r="A93" s="5">
        <v>24</v>
      </c>
      <c r="B93" s="5" t="s">
        <v>120</v>
      </c>
      <c r="C93" s="4">
        <v>48</v>
      </c>
      <c r="D93" s="4">
        <v>4720</v>
      </c>
      <c r="E93" s="4">
        <v>35</v>
      </c>
      <c r="F93" s="4">
        <v>17</v>
      </c>
      <c r="G93" s="4">
        <v>7</v>
      </c>
      <c r="H93" s="4">
        <v>27</v>
      </c>
      <c r="I93" s="4">
        <v>60</v>
      </c>
      <c r="J93" s="4">
        <f>G93*H93*I93</f>
        <v>11340</v>
      </c>
      <c r="K93" s="4">
        <v>19</v>
      </c>
      <c r="L93" s="4">
        <f>G93*K93+5</f>
        <v>138</v>
      </c>
      <c r="M93" s="4">
        <f>E93+(G93-1)*F93</f>
        <v>137</v>
      </c>
      <c r="N93" s="13">
        <f>L93/M93</f>
        <v>1.0072992700729928</v>
      </c>
      <c r="O93" s="13">
        <f>N93</f>
        <v>1.0072992700729928</v>
      </c>
      <c r="P93" s="13">
        <f>N93*1.25</f>
        <v>1.2591240875912411</v>
      </c>
      <c r="Q93" s="13">
        <f>((L93-5)*1.28+5)/M93*1.25</f>
        <v>1.598905109489051</v>
      </c>
      <c r="R93" s="13">
        <f>((L93-5)*1.3+5)/M93*100/75</f>
        <v>1.7313868613138685</v>
      </c>
      <c r="S93" s="4">
        <f>J93-D93</f>
        <v>6620</v>
      </c>
      <c r="T93" s="14">
        <f>S93/M93</f>
        <v>48.321167883211679</v>
      </c>
      <c r="U93" s="14">
        <f>(J93*1.1-D93)/M93</f>
        <v>56.598540145985417</v>
      </c>
      <c r="V93" s="14">
        <f>(J93*1.2-D93)/M93*1.25</f>
        <v>81.0948905109489</v>
      </c>
      <c r="W93" s="14">
        <f>(J93*1.28-D93)/M93*1.25</f>
        <v>89.372262773722625</v>
      </c>
      <c r="X93" s="14">
        <f>(J93*1.3-D93)/M93*100/75</f>
        <v>97.537712895377126</v>
      </c>
      <c r="Y93" s="5"/>
      <c r="Z93" s="5">
        <v>58</v>
      </c>
      <c r="AA93" s="5"/>
      <c r="AB93" s="5"/>
      <c r="AC93" s="5"/>
    </row>
    <row r="94" spans="1:29" x14ac:dyDescent="0.15">
      <c r="A94" s="5">
        <v>301</v>
      </c>
      <c r="B94" s="5" t="s">
        <v>121</v>
      </c>
      <c r="C94" s="4">
        <v>49</v>
      </c>
      <c r="D94" s="4">
        <v>4760</v>
      </c>
      <c r="E94" s="4">
        <v>45</v>
      </c>
      <c r="F94" s="4">
        <v>18</v>
      </c>
      <c r="G94" s="4">
        <v>7</v>
      </c>
      <c r="H94" s="4">
        <v>29</v>
      </c>
      <c r="I94" s="4">
        <v>61</v>
      </c>
      <c r="J94" s="4">
        <f>G94*H94*I94</f>
        <v>12383</v>
      </c>
      <c r="K94" s="4">
        <v>21</v>
      </c>
      <c r="L94" s="4">
        <f>G94*K94+5</f>
        <v>152</v>
      </c>
      <c r="M94" s="4">
        <f>E94+(G94-1)*F94</f>
        <v>153</v>
      </c>
      <c r="N94" s="13">
        <f>L94/M94</f>
        <v>0.99346405228758172</v>
      </c>
      <c r="O94" s="13">
        <f>N94</f>
        <v>0.99346405228758172</v>
      </c>
      <c r="P94" s="13">
        <f>N94*1.25</f>
        <v>1.2418300653594772</v>
      </c>
      <c r="Q94" s="13">
        <f>((L94-5)*1.28+5)/M94*1.25</f>
        <v>1.5781045751633989</v>
      </c>
      <c r="R94" s="13">
        <f>((L94-5)*1.3+5)/M94*100/75</f>
        <v>1.7089324618736381</v>
      </c>
      <c r="S94" s="4">
        <f>J94-D94</f>
        <v>7623</v>
      </c>
      <c r="T94" s="14">
        <f>S94/M94</f>
        <v>49.823529411764703</v>
      </c>
      <c r="U94" s="14">
        <f>(J94*1.1-D94)/M94</f>
        <v>57.916993464052297</v>
      </c>
      <c r="V94" s="14">
        <f>(J94*1.2-D94)/M94*1.25</f>
        <v>82.513071895424815</v>
      </c>
      <c r="W94" s="14">
        <f>(J94*1.28-D94)/M94*1.25</f>
        <v>90.606535947712416</v>
      </c>
      <c r="X94" s="14">
        <f>(J94*1.3-D94)/M94*100/75</f>
        <v>98.805228758169946</v>
      </c>
      <c r="Y94" s="5"/>
      <c r="Z94" s="5">
        <v>59</v>
      </c>
      <c r="AA94" s="5"/>
      <c r="AB94" s="5"/>
      <c r="AC94" s="5"/>
    </row>
    <row r="95" spans="1:29" x14ac:dyDescent="0.15">
      <c r="A95" s="5">
        <v>302</v>
      </c>
      <c r="B95" s="5" t="s">
        <v>122</v>
      </c>
      <c r="C95" s="4">
        <v>50</v>
      </c>
      <c r="D95" s="4">
        <v>4790</v>
      </c>
      <c r="E95" s="4">
        <v>47</v>
      </c>
      <c r="F95" s="4">
        <v>18</v>
      </c>
      <c r="G95" s="4">
        <v>7</v>
      </c>
      <c r="H95" s="4">
        <v>29</v>
      </c>
      <c r="I95" s="4">
        <v>62</v>
      </c>
      <c r="J95" s="4">
        <f>G95*H95*I95</f>
        <v>12586</v>
      </c>
      <c r="K95" s="4">
        <v>21</v>
      </c>
      <c r="L95" s="4">
        <f>G95*K95+5</f>
        <v>152</v>
      </c>
      <c r="M95" s="4">
        <f>E95+(G95-1)*F95</f>
        <v>155</v>
      </c>
      <c r="N95" s="13">
        <f>L95/M95</f>
        <v>0.98064516129032253</v>
      </c>
      <c r="O95" s="13">
        <f>N95</f>
        <v>0.98064516129032253</v>
      </c>
      <c r="P95" s="13">
        <f>N95*1.25</f>
        <v>1.2258064516129032</v>
      </c>
      <c r="Q95" s="13">
        <f>((L95-5)*1.28+5)/M95*1.25</f>
        <v>1.5577419354838709</v>
      </c>
      <c r="R95" s="13">
        <f>((L95-5)*1.3+5)/M95*100/75</f>
        <v>1.6868817204301074</v>
      </c>
      <c r="S95" s="4">
        <f>J95-D95</f>
        <v>7796</v>
      </c>
      <c r="T95" s="14">
        <f>S95/M95</f>
        <v>50.296774193548387</v>
      </c>
      <c r="U95" s="14">
        <f>(J95*1.1-D95)/M95</f>
        <v>58.416774193548392</v>
      </c>
      <c r="V95" s="14">
        <f>(J95*1.2-D95)/M95*1.25</f>
        <v>83.17096774193547</v>
      </c>
      <c r="W95" s="14">
        <f>(J95*1.28-D95)/M95*1.25</f>
        <v>91.290967741935489</v>
      </c>
      <c r="X95" s="14">
        <f>(J95*1.3-D95)/M95*100/75</f>
        <v>99.542365591397868</v>
      </c>
      <c r="Y95" s="5"/>
      <c r="Z95" s="5">
        <v>60</v>
      </c>
      <c r="AA95" s="5"/>
      <c r="AB95" s="5"/>
      <c r="AC95" s="5"/>
    </row>
    <row r="96" spans="1:29" x14ac:dyDescent="0.15">
      <c r="A96" s="5">
        <v>303</v>
      </c>
      <c r="B96" s="5" t="s">
        <v>123</v>
      </c>
      <c r="C96" s="4">
        <v>51</v>
      </c>
      <c r="D96" s="4">
        <v>4820</v>
      </c>
      <c r="E96" s="4">
        <v>50</v>
      </c>
      <c r="F96" s="4">
        <v>20</v>
      </c>
      <c r="G96" s="4">
        <v>7</v>
      </c>
      <c r="H96" s="4">
        <v>31</v>
      </c>
      <c r="I96" s="4">
        <v>63</v>
      </c>
      <c r="J96" s="4">
        <f>G96*H96*I96</f>
        <v>13671</v>
      </c>
      <c r="K96" s="4">
        <v>23</v>
      </c>
      <c r="L96" s="4">
        <f>G96*K96+5</f>
        <v>166</v>
      </c>
      <c r="M96" s="4">
        <f>E96+(G96-1)*F96</f>
        <v>170</v>
      </c>
      <c r="N96" s="13">
        <f>L96/M96</f>
        <v>0.97647058823529409</v>
      </c>
      <c r="O96" s="13">
        <f>N96</f>
        <v>0.97647058823529409</v>
      </c>
      <c r="P96" s="13">
        <f>N96*1.25</f>
        <v>1.2205882352941175</v>
      </c>
      <c r="Q96" s="13">
        <f>((L96-5)*1.28+5)/M96*1.25</f>
        <v>1.5520588235294119</v>
      </c>
      <c r="R96" s="13">
        <f>((L96-5)*1.3+5)/M96*100/75</f>
        <v>1.6807843137254905</v>
      </c>
      <c r="S96" s="4">
        <f>J96-D96</f>
        <v>8851</v>
      </c>
      <c r="T96" s="14">
        <f>S96/M96</f>
        <v>52.064705882352939</v>
      </c>
      <c r="U96" s="14">
        <f>(J96*1.1-D96)/M96</f>
        <v>60.106470588235297</v>
      </c>
      <c r="V96" s="14">
        <f>(J96*1.2-D96)/M96*1.25</f>
        <v>85.185294117647061</v>
      </c>
      <c r="W96" s="14">
        <f>(J96*1.28-D96)/M96*1.25</f>
        <v>93.227058823529418</v>
      </c>
      <c r="X96" s="14">
        <f>(J96*1.3-D96)/M96*100/75</f>
        <v>101.58666666666667</v>
      </c>
      <c r="Y96" s="5"/>
      <c r="Z96" s="5">
        <v>61</v>
      </c>
      <c r="AA96" s="5"/>
      <c r="AB96" s="5"/>
      <c r="AC96" s="5"/>
    </row>
    <row r="97" spans="1:29" x14ac:dyDescent="0.15">
      <c r="A97" s="5">
        <v>304</v>
      </c>
      <c r="B97" s="5" t="s">
        <v>124</v>
      </c>
      <c r="C97" s="4">
        <v>52</v>
      </c>
      <c r="D97" s="4">
        <v>4830</v>
      </c>
      <c r="E97" s="4">
        <v>47</v>
      </c>
      <c r="F97" s="4">
        <v>20</v>
      </c>
      <c r="G97" s="4">
        <v>7</v>
      </c>
      <c r="H97" s="4">
        <v>31</v>
      </c>
      <c r="I97" s="4">
        <v>64</v>
      </c>
      <c r="J97" s="4">
        <f>G97*H97*I97</f>
        <v>13888</v>
      </c>
      <c r="K97" s="4">
        <v>22</v>
      </c>
      <c r="L97" s="4">
        <f>G97*K97+5</f>
        <v>159</v>
      </c>
      <c r="M97" s="4">
        <f>E97+(G97-1)*F97</f>
        <v>167</v>
      </c>
      <c r="N97" s="13">
        <f>L97/M97</f>
        <v>0.95209580838323349</v>
      </c>
      <c r="O97" s="13">
        <f>N97</f>
        <v>0.95209580838323349</v>
      </c>
      <c r="P97" s="13">
        <f>N97*1.25</f>
        <v>1.1901197604790419</v>
      </c>
      <c r="Q97" s="13">
        <f>((L97-5)*1.28+5)/M97*1.25</f>
        <v>1.5128742514970059</v>
      </c>
      <c r="R97" s="13">
        <f>((L97-5)*1.3+5)/M97*100/75</f>
        <v>1.6383233532934132</v>
      </c>
      <c r="S97" s="4">
        <f>J97-D97</f>
        <v>9058</v>
      </c>
      <c r="T97" s="14">
        <f>S97/M97</f>
        <v>54.23952095808383</v>
      </c>
      <c r="U97" s="14">
        <f>(J97*1.1-D97)/M97</f>
        <v>62.555688622754495</v>
      </c>
      <c r="V97" s="14">
        <f>(J97*1.2-D97)/M97*1.25</f>
        <v>88.589820359281433</v>
      </c>
      <c r="W97" s="14">
        <f>(J97*1.28-D97)/M97*1.25</f>
        <v>96.905988023952091</v>
      </c>
      <c r="X97" s="14">
        <f>(J97*1.3-D97)/M97*100/75</f>
        <v>105.58403193612776</v>
      </c>
      <c r="Y97" s="5"/>
      <c r="Z97" s="5">
        <v>61</v>
      </c>
      <c r="AA97" s="5"/>
      <c r="AB97" s="5"/>
      <c r="AC97" s="5"/>
    </row>
    <row r="98" spans="1:29" x14ac:dyDescent="0.15">
      <c r="A98" s="5">
        <v>208</v>
      </c>
      <c r="B98" s="5" t="s">
        <v>125</v>
      </c>
      <c r="C98" s="4">
        <v>53</v>
      </c>
      <c r="D98" s="4">
        <v>4860</v>
      </c>
      <c r="E98" s="4">
        <v>45</v>
      </c>
      <c r="F98" s="4">
        <v>18</v>
      </c>
      <c r="G98" s="4">
        <v>7</v>
      </c>
      <c r="H98" s="4">
        <v>31</v>
      </c>
      <c r="I98" s="4">
        <v>65</v>
      </c>
      <c r="J98" s="4">
        <f>G98*H98*I98</f>
        <v>14105</v>
      </c>
      <c r="K98" s="4">
        <v>20</v>
      </c>
      <c r="L98" s="4">
        <f>G98*K98+5</f>
        <v>145</v>
      </c>
      <c r="M98" s="4">
        <f>E98+(G98-1)*F98</f>
        <v>153</v>
      </c>
      <c r="N98" s="13">
        <f>L98/M98</f>
        <v>0.94771241830065356</v>
      </c>
      <c r="O98" s="13">
        <f>N98</f>
        <v>0.94771241830065356</v>
      </c>
      <c r="P98" s="13">
        <f>N98*1.25</f>
        <v>1.184640522875817</v>
      </c>
      <c r="Q98" s="13">
        <f>((L98-5)*1.28+5)/M98*1.25</f>
        <v>1.5049019607843139</v>
      </c>
      <c r="R98" s="13">
        <f>((L98-5)*1.3+5)/M98*100/75</f>
        <v>1.6296296296296298</v>
      </c>
      <c r="S98" s="4">
        <f>J98-D98</f>
        <v>9245</v>
      </c>
      <c r="T98" s="14">
        <f>S98/M98</f>
        <v>60.424836601307192</v>
      </c>
      <c r="U98" s="14">
        <f>(J98*1.1-D98)/M98</f>
        <v>69.643790849673209</v>
      </c>
      <c r="V98" s="14">
        <f>(J98*1.2-D98)/M98*1.25</f>
        <v>98.578431372549019</v>
      </c>
      <c r="W98" s="14">
        <f>(J98*1.28-D98)/M98*1.25</f>
        <v>107.79738562091504</v>
      </c>
      <c r="X98" s="14">
        <f>(J98*1.3-D98)/M98*100/75</f>
        <v>117.44226579520696</v>
      </c>
      <c r="Y98" s="5"/>
      <c r="Z98" s="5">
        <v>62</v>
      </c>
      <c r="AA98" s="5"/>
      <c r="AB98" s="5"/>
      <c r="AC98" s="5"/>
    </row>
    <row r="99" spans="1:29" x14ac:dyDescent="0.15">
      <c r="A99" s="5">
        <v>209</v>
      </c>
      <c r="B99" s="5" t="s">
        <v>126</v>
      </c>
      <c r="C99" s="4">
        <v>54</v>
      </c>
      <c r="D99" s="4">
        <v>4940</v>
      </c>
      <c r="E99" s="4">
        <v>46</v>
      </c>
      <c r="F99" s="4">
        <v>18</v>
      </c>
      <c r="G99" s="4">
        <v>7</v>
      </c>
      <c r="H99" s="4">
        <v>31</v>
      </c>
      <c r="I99" s="4">
        <v>66</v>
      </c>
      <c r="J99" s="4">
        <f>G99*H99*I99</f>
        <v>14322</v>
      </c>
      <c r="K99" s="4">
        <v>20</v>
      </c>
      <c r="L99" s="4">
        <f>G99*K99+5</f>
        <v>145</v>
      </c>
      <c r="M99" s="4">
        <f>E99+(G99-1)*F99</f>
        <v>154</v>
      </c>
      <c r="N99" s="13">
        <f>L99/M99</f>
        <v>0.94155844155844159</v>
      </c>
      <c r="O99" s="13">
        <f>N99</f>
        <v>0.94155844155844159</v>
      </c>
      <c r="P99" s="13">
        <f>N99*1.25</f>
        <v>1.176948051948052</v>
      </c>
      <c r="Q99" s="13">
        <f>((L99-5)*1.28+5)/M99*1.25</f>
        <v>1.4951298701298701</v>
      </c>
      <c r="R99" s="13">
        <f>((L99-5)*1.3+5)/M99*100/75</f>
        <v>1.6190476190476188</v>
      </c>
      <c r="S99" s="4">
        <f>J99-D99</f>
        <v>9382</v>
      </c>
      <c r="T99" s="14">
        <f>S99/M99</f>
        <v>60.922077922077925</v>
      </c>
      <c r="U99" s="14">
        <f>(J99*1.1-D99)/M99</f>
        <v>70.222077922077929</v>
      </c>
      <c r="V99" s="14">
        <f>(J99*1.2-D99)/M99*1.25</f>
        <v>99.402597402597394</v>
      </c>
      <c r="W99" s="14">
        <f>(J99*1.28-D99)/M99*1.25</f>
        <v>108.70259740259741</v>
      </c>
      <c r="X99" s="14">
        <f>(J99*1.3-D99)/M99*100/75</f>
        <v>118.42943722943724</v>
      </c>
      <c r="Y99" s="5"/>
      <c r="Z99" s="5">
        <v>63</v>
      </c>
      <c r="AA99" s="5"/>
      <c r="AB99" s="5"/>
      <c r="AC99" s="5"/>
    </row>
    <row r="100" spans="1:29" x14ac:dyDescent="0.15">
      <c r="A100" s="5">
        <v>210</v>
      </c>
      <c r="B100" s="5" t="s">
        <v>127</v>
      </c>
      <c r="C100" s="4">
        <v>55</v>
      </c>
      <c r="D100" s="4">
        <v>4990</v>
      </c>
      <c r="E100" s="4">
        <v>46</v>
      </c>
      <c r="F100" s="4">
        <v>18</v>
      </c>
      <c r="G100" s="4">
        <v>7</v>
      </c>
      <c r="H100" s="4">
        <v>31</v>
      </c>
      <c r="I100" s="4">
        <v>67</v>
      </c>
      <c r="J100" s="4">
        <f>G100*H100*I100</f>
        <v>14539</v>
      </c>
      <c r="K100" s="4">
        <v>20</v>
      </c>
      <c r="L100" s="4">
        <f>G100*K100+5</f>
        <v>145</v>
      </c>
      <c r="M100" s="4">
        <f>E100+(G100-1)*F100</f>
        <v>154</v>
      </c>
      <c r="N100" s="13">
        <f>L100/M100</f>
        <v>0.94155844155844159</v>
      </c>
      <c r="O100" s="13">
        <f>N100</f>
        <v>0.94155844155844159</v>
      </c>
      <c r="P100" s="13">
        <f>N100*1.25</f>
        <v>1.176948051948052</v>
      </c>
      <c r="Q100" s="13">
        <f>((L100-5)*1.28+5)/M100*1.25</f>
        <v>1.4951298701298701</v>
      </c>
      <c r="R100" s="13">
        <f>((L100-5)*1.3+5)/M100*100/75</f>
        <v>1.6190476190476188</v>
      </c>
      <c r="S100" s="4">
        <f>J100-D100</f>
        <v>9549</v>
      </c>
      <c r="T100" s="14">
        <f>S100/M100</f>
        <v>62.006493506493506</v>
      </c>
      <c r="U100" s="14">
        <f>(J100*1.1-D100)/M100</f>
        <v>71.447402597402601</v>
      </c>
      <c r="V100" s="14">
        <f>(J100*1.2-D100)/M100*1.25</f>
        <v>101.1103896103896</v>
      </c>
      <c r="W100" s="14">
        <f>(J100*1.28-D100)/M100*1.25</f>
        <v>110.55129870129872</v>
      </c>
      <c r="X100" s="14">
        <f>(J100*1.3-D100)/M100*100/75</f>
        <v>120.43896103896105</v>
      </c>
      <c r="Y100" s="5"/>
      <c r="Z100" s="5">
        <v>63</v>
      </c>
      <c r="AA100" s="5"/>
      <c r="AB100" s="5"/>
      <c r="AC100" s="5"/>
    </row>
    <row r="101" spans="1:29" x14ac:dyDescent="0.15">
      <c r="A101" s="5">
        <v>211</v>
      </c>
      <c r="B101" s="5" t="s">
        <v>128</v>
      </c>
      <c r="C101" s="4">
        <v>56</v>
      </c>
      <c r="D101" s="4">
        <v>5000</v>
      </c>
      <c r="E101" s="4">
        <v>46</v>
      </c>
      <c r="F101" s="4">
        <v>19</v>
      </c>
      <c r="G101" s="4">
        <v>7</v>
      </c>
      <c r="H101" s="4">
        <v>32</v>
      </c>
      <c r="I101" s="4">
        <v>68</v>
      </c>
      <c r="J101" s="4">
        <f>G101*H101*I101</f>
        <v>15232</v>
      </c>
      <c r="K101" s="4">
        <v>21</v>
      </c>
      <c r="L101" s="4">
        <f>G101*K101+5</f>
        <v>152</v>
      </c>
      <c r="M101" s="4">
        <f>E101+(G101-1)*F101</f>
        <v>160</v>
      </c>
      <c r="N101" s="13">
        <f>L101/M101</f>
        <v>0.95</v>
      </c>
      <c r="O101" s="13">
        <f>N101</f>
        <v>0.95</v>
      </c>
      <c r="P101" s="13">
        <f>N101*1.25</f>
        <v>1.1875</v>
      </c>
      <c r="Q101" s="13">
        <f>((L101-5)*1.28+5)/M101*1.25</f>
        <v>1.5090625</v>
      </c>
      <c r="R101" s="13">
        <f>((L101-5)*1.3+5)/M101*100/75</f>
        <v>1.6341666666666668</v>
      </c>
      <c r="S101" s="4">
        <f>J101-D101</f>
        <v>10232</v>
      </c>
      <c r="T101" s="14">
        <f>S101/M101</f>
        <v>63.95</v>
      </c>
      <c r="U101" s="14">
        <f>(J101*1.1-D101)/M101</f>
        <v>73.47</v>
      </c>
      <c r="V101" s="14">
        <f>(J101*1.2-D101)/M101*1.25</f>
        <v>103.73749999999998</v>
      </c>
      <c r="W101" s="14">
        <f>(J101*1.28-D101)/M101*1.25</f>
        <v>113.25749999999999</v>
      </c>
      <c r="X101" s="14">
        <f>(J101*1.3-D101)/M101*100/75</f>
        <v>123.34666666666669</v>
      </c>
      <c r="Y101" s="5"/>
      <c r="Z101" s="5">
        <v>64</v>
      </c>
      <c r="AA101" s="5"/>
      <c r="AB101" s="5"/>
      <c r="AC101" s="5"/>
    </row>
    <row r="102" spans="1:29" x14ac:dyDescent="0.15">
      <c r="A102" s="5">
        <v>212</v>
      </c>
      <c r="B102" s="5" t="s">
        <v>129</v>
      </c>
      <c r="C102" s="4">
        <v>57</v>
      </c>
      <c r="D102" s="4">
        <v>5100</v>
      </c>
      <c r="E102" s="4">
        <v>46</v>
      </c>
      <c r="F102" s="4">
        <v>18</v>
      </c>
      <c r="G102" s="4">
        <v>7</v>
      </c>
      <c r="H102" s="4">
        <v>32</v>
      </c>
      <c r="I102" s="4">
        <v>69</v>
      </c>
      <c r="J102" s="4">
        <f>G102*H102*I102</f>
        <v>15456</v>
      </c>
      <c r="K102" s="4">
        <v>21</v>
      </c>
      <c r="L102" s="4">
        <f>G102*K102+5</f>
        <v>152</v>
      </c>
      <c r="M102" s="4">
        <f>E102+(G102-1)*F102</f>
        <v>154</v>
      </c>
      <c r="N102" s="13">
        <f>L102/M102</f>
        <v>0.98701298701298701</v>
      </c>
      <c r="O102" s="13">
        <f>N102</f>
        <v>0.98701298701298701</v>
      </c>
      <c r="P102" s="13">
        <f>N102*1.25</f>
        <v>1.2337662337662338</v>
      </c>
      <c r="Q102" s="13">
        <f>((L102-5)*1.28+5)/M102*1.25</f>
        <v>1.5678571428571428</v>
      </c>
      <c r="R102" s="13">
        <f>((L102-5)*1.3+5)/M102*100/75</f>
        <v>1.6978354978354977</v>
      </c>
      <c r="S102" s="4">
        <f>J102-D102</f>
        <v>10356</v>
      </c>
      <c r="T102" s="14">
        <f>S102/M102</f>
        <v>67.246753246753244</v>
      </c>
      <c r="U102" s="14">
        <f>(J102*1.1-D102)/M102</f>
        <v>77.283116883116904</v>
      </c>
      <c r="V102" s="14">
        <f>(J102*1.2-D102)/M102*1.25</f>
        <v>109.14935064935065</v>
      </c>
      <c r="W102" s="14">
        <f>(J102*1.28-D102)/M102*1.25</f>
        <v>119.18571428571428</v>
      </c>
      <c r="X102" s="14">
        <f>(J102*1.3-D102)/M102*100/75</f>
        <v>129.8077922077922</v>
      </c>
      <c r="Y102" s="5"/>
      <c r="Z102" s="5">
        <v>65</v>
      </c>
      <c r="AA102" s="5"/>
      <c r="AB102" s="5"/>
      <c r="AC102" s="5"/>
    </row>
    <row r="103" spans="1:29" x14ac:dyDescent="0.15">
      <c r="A103" s="5">
        <v>380</v>
      </c>
      <c r="B103" s="5" t="s">
        <v>130</v>
      </c>
      <c r="C103" s="4">
        <v>58</v>
      </c>
      <c r="D103" s="4">
        <v>5150</v>
      </c>
      <c r="E103" s="4">
        <v>47</v>
      </c>
      <c r="F103" s="4">
        <v>20</v>
      </c>
      <c r="G103" s="4">
        <v>7</v>
      </c>
      <c r="H103" s="4">
        <v>33</v>
      </c>
      <c r="I103" s="4">
        <v>69</v>
      </c>
      <c r="J103" s="4">
        <f>G103*H103*I103</f>
        <v>15939</v>
      </c>
      <c r="K103" s="4">
        <v>21</v>
      </c>
      <c r="L103" s="4">
        <f>G103*K103+5</f>
        <v>152</v>
      </c>
      <c r="M103" s="4">
        <f>E103+(G103-1)*F103</f>
        <v>167</v>
      </c>
      <c r="N103" s="13">
        <f>L103/M103</f>
        <v>0.91017964071856283</v>
      </c>
      <c r="O103" s="13">
        <f>N103</f>
        <v>0.91017964071856283</v>
      </c>
      <c r="P103" s="13">
        <f>N103*1.25</f>
        <v>1.1377245508982035</v>
      </c>
      <c r="Q103" s="13">
        <f>((L103-5)*1.28+5)/M103*1.25</f>
        <v>1.4458083832335329</v>
      </c>
      <c r="R103" s="13">
        <f>((L103-5)*1.3+5)/M103*100/75</f>
        <v>1.5656686626746508</v>
      </c>
      <c r="S103" s="4">
        <f>J103-D103</f>
        <v>10789</v>
      </c>
      <c r="T103" s="14">
        <f>S103/M103</f>
        <v>64.604790419161674</v>
      </c>
      <c r="U103" s="14">
        <f>(J103*1.1-D103)/M103</f>
        <v>74.149101796407194</v>
      </c>
      <c r="V103" s="14">
        <f>(J103*1.2-D103)/M103*1.25</f>
        <v>104.61676646706586</v>
      </c>
      <c r="W103" s="14">
        <f>(J103*1.28-D103)/M103*1.25</f>
        <v>114.16107784431139</v>
      </c>
      <c r="X103" s="14">
        <f>(J103*1.3-D103)/M103*100/75</f>
        <v>124.31696606786427</v>
      </c>
      <c r="Y103" s="5"/>
      <c r="Z103" s="5"/>
      <c r="AA103" s="5"/>
      <c r="AB103" s="5"/>
      <c r="AC103" s="5"/>
    </row>
    <row r="104" spans="1:29" x14ac:dyDescent="0.15">
      <c r="A104" s="5">
        <v>205</v>
      </c>
      <c r="B104" s="5" t="s">
        <v>131</v>
      </c>
      <c r="C104" s="4">
        <v>59</v>
      </c>
      <c r="D104" s="4">
        <v>5180</v>
      </c>
      <c r="E104" s="4">
        <v>45</v>
      </c>
      <c r="F104" s="4">
        <v>18</v>
      </c>
      <c r="G104" s="4">
        <v>8</v>
      </c>
      <c r="H104" s="4">
        <v>33</v>
      </c>
      <c r="I104" s="4">
        <v>69</v>
      </c>
      <c r="J104" s="4">
        <f>G104*H104*I104</f>
        <v>18216</v>
      </c>
      <c r="K104" s="4">
        <v>20</v>
      </c>
      <c r="L104" s="4">
        <f>G104*K104+5</f>
        <v>165</v>
      </c>
      <c r="M104" s="4">
        <f>E104+(G104-1)*F104</f>
        <v>171</v>
      </c>
      <c r="N104" s="13">
        <f>L104/M104</f>
        <v>0.96491228070175439</v>
      </c>
      <c r="O104" s="13">
        <f>N104</f>
        <v>0.96491228070175439</v>
      </c>
      <c r="P104" s="13">
        <f>N104*1.25</f>
        <v>1.2061403508771931</v>
      </c>
      <c r="Q104" s="13">
        <f>((L104-5)*1.28+5)/M104*1.25</f>
        <v>1.5336257309941521</v>
      </c>
      <c r="R104" s="13">
        <f>((L104-5)*1.3+5)/M104*100/75</f>
        <v>1.6608187134502925</v>
      </c>
      <c r="S104" s="4">
        <f>J104-D104</f>
        <v>13036</v>
      </c>
      <c r="T104" s="14">
        <f>S104/M104</f>
        <v>76.233918128654977</v>
      </c>
      <c r="U104" s="14">
        <f>(J104*1.1-D104)/M104</f>
        <v>86.886549707602356</v>
      </c>
      <c r="V104" s="14">
        <f>(J104*1.2-D104)/M104*1.25</f>
        <v>121.92397660818713</v>
      </c>
      <c r="W104" s="14">
        <f>(J104*1.28-D104)/M104*1.25</f>
        <v>132.5766081871345</v>
      </c>
      <c r="X104" s="14">
        <f>(J104*1.3-D104)/M104*100/75</f>
        <v>144.25575048732944</v>
      </c>
      <c r="Y104" s="5"/>
      <c r="Z104" s="5">
        <v>66</v>
      </c>
      <c r="AA104" s="5"/>
      <c r="AB104" s="5"/>
      <c r="AC104" s="5"/>
    </row>
    <row r="105" spans="1:29" x14ac:dyDescent="0.15">
      <c r="A105" s="10">
        <v>203</v>
      </c>
      <c r="B105" s="10" t="s">
        <v>132</v>
      </c>
      <c r="C105" s="18">
        <v>60</v>
      </c>
      <c r="D105" s="18">
        <v>5300</v>
      </c>
      <c r="E105" s="18">
        <v>47</v>
      </c>
      <c r="F105" s="18">
        <v>20</v>
      </c>
      <c r="G105" s="18">
        <v>7</v>
      </c>
      <c r="H105" s="18">
        <v>34</v>
      </c>
      <c r="I105" s="18">
        <v>70</v>
      </c>
      <c r="J105" s="18">
        <f>G105*H105*I105</f>
        <v>16660</v>
      </c>
      <c r="K105" s="18">
        <v>21</v>
      </c>
      <c r="L105" s="18">
        <f>G105*K105+5</f>
        <v>152</v>
      </c>
      <c r="M105" s="18">
        <f>E105+(G105-1)*F105</f>
        <v>167</v>
      </c>
      <c r="N105" s="19">
        <f>L105/M105</f>
        <v>0.91017964071856283</v>
      </c>
      <c r="O105" s="19">
        <f>N105</f>
        <v>0.91017964071856283</v>
      </c>
      <c r="P105" s="19">
        <f>N105*1.25</f>
        <v>1.1377245508982035</v>
      </c>
      <c r="Q105" s="13">
        <f>((L105-5)*1.28+5)/M105*1.25</f>
        <v>1.4458083832335329</v>
      </c>
      <c r="R105" s="19">
        <f>((L105-5)*1.3+5)/M105*100/75</f>
        <v>1.5656686626746508</v>
      </c>
      <c r="S105" s="18">
        <f>J105-D105</f>
        <v>11360</v>
      </c>
      <c r="T105" s="20">
        <f>S105/M105</f>
        <v>68.023952095808383</v>
      </c>
      <c r="U105" s="20">
        <f>(J105*1.1-D105)/M105</f>
        <v>78</v>
      </c>
      <c r="V105" s="20">
        <f>(J105*1.2-D105)/M105*1.25</f>
        <v>109.97005988023952</v>
      </c>
      <c r="W105" s="20">
        <f>(J105*1.28-D105)/M105*1.25</f>
        <v>119.94610778443112</v>
      </c>
      <c r="X105" s="20">
        <f>(J105*1.3-D105)/M105*100/75</f>
        <v>130.60279441117765</v>
      </c>
      <c r="Y105" s="10"/>
      <c r="Z105" s="10">
        <v>67</v>
      </c>
      <c r="AA105" s="10"/>
      <c r="AB105" s="10"/>
      <c r="AC105" s="10"/>
    </row>
    <row r="106" spans="1:29" x14ac:dyDescent="0.15">
      <c r="A106" s="5">
        <v>1471</v>
      </c>
      <c r="B106" s="4" t="s">
        <v>133</v>
      </c>
      <c r="C106" s="4">
        <v>88</v>
      </c>
      <c r="D106" s="4">
        <v>6048</v>
      </c>
      <c r="E106" s="4">
        <v>19</v>
      </c>
      <c r="F106" s="4">
        <v>10</v>
      </c>
      <c r="G106" s="4">
        <v>2</v>
      </c>
      <c r="H106" s="4">
        <v>30</v>
      </c>
      <c r="I106" s="4">
        <v>189</v>
      </c>
      <c r="J106" s="4">
        <f>G106*H106*I106</f>
        <v>11340</v>
      </c>
      <c r="K106" s="4">
        <v>30</v>
      </c>
      <c r="L106" s="4">
        <f>G106*K106+5</f>
        <v>65</v>
      </c>
      <c r="M106" s="4">
        <f>E106+(G106-1)*F106</f>
        <v>29</v>
      </c>
      <c r="N106" s="13">
        <f>L106/M106</f>
        <v>2.2413793103448274</v>
      </c>
      <c r="O106" s="13">
        <f>N106</f>
        <v>2.2413793103448274</v>
      </c>
      <c r="P106" s="13">
        <f>O106*1.25</f>
        <v>2.8017241379310343</v>
      </c>
      <c r="Q106" s="13">
        <f>((L106-5)*1.28+5)/M106*1.25</f>
        <v>3.5258620689655173</v>
      </c>
      <c r="R106" s="13">
        <f>((L106-5)*1.3+5)/M106*100/75</f>
        <v>3.8160919540229883</v>
      </c>
      <c r="S106" s="4">
        <f>J106-D106</f>
        <v>5292</v>
      </c>
      <c r="T106" s="14">
        <f>S106/M106</f>
        <v>182.48275862068965</v>
      </c>
      <c r="U106" s="14">
        <f>(J106*1.1-D106)/M106</f>
        <v>221.5862068965518</v>
      </c>
      <c r="V106" s="14">
        <f>(J106*1.2-D106)/M106*1.25</f>
        <v>325.86206896551721</v>
      </c>
      <c r="W106" s="14">
        <f>(J106*1.28-D106)/M106*1.25</f>
        <v>364.96551724137936</v>
      </c>
      <c r="X106" s="14">
        <f>(J106*1.3-D106)/M106*100/75</f>
        <v>399.72413793103448</v>
      </c>
      <c r="Y106" s="5"/>
      <c r="Z106" s="5">
        <v>98</v>
      </c>
      <c r="AA106" s="5"/>
      <c r="AB106" s="5"/>
      <c r="AC106" s="5"/>
    </row>
    <row r="107" spans="1:29" x14ac:dyDescent="0.15">
      <c r="A107" s="5">
        <v>1477</v>
      </c>
      <c r="B107" s="4" t="s">
        <v>134</v>
      </c>
      <c r="C107" s="4">
        <v>92</v>
      </c>
      <c r="D107" s="4">
        <v>6070</v>
      </c>
      <c r="E107" s="4">
        <v>19</v>
      </c>
      <c r="F107" s="4">
        <v>10</v>
      </c>
      <c r="G107" s="4">
        <v>2</v>
      </c>
      <c r="H107" s="4">
        <v>30</v>
      </c>
      <c r="I107" s="4">
        <v>199</v>
      </c>
      <c r="J107" s="4">
        <f>G107*H107*I107</f>
        <v>11940</v>
      </c>
      <c r="K107" s="4">
        <v>30</v>
      </c>
      <c r="L107" s="4">
        <f>G107*K107+5</f>
        <v>65</v>
      </c>
      <c r="M107" s="4">
        <f>E107+(G107-1)*F107</f>
        <v>29</v>
      </c>
      <c r="N107" s="13">
        <f>L107/M107</f>
        <v>2.2413793103448274</v>
      </c>
      <c r="O107" s="13">
        <f>N107</f>
        <v>2.2413793103448274</v>
      </c>
      <c r="P107" s="13">
        <f>O107*1.25</f>
        <v>2.8017241379310343</v>
      </c>
      <c r="Q107" s="13">
        <f>((L107-5)*1.28+5)/M107*1.25</f>
        <v>3.5258620689655173</v>
      </c>
      <c r="R107" s="13">
        <f>((L107-5)*1.3+5)/M107*100/75</f>
        <v>3.8160919540229883</v>
      </c>
      <c r="S107" s="4">
        <f>J107-D107</f>
        <v>5870</v>
      </c>
      <c r="T107" s="14">
        <f>S107/M107</f>
        <v>202.41379310344828</v>
      </c>
      <c r="U107" s="14">
        <f>(J107*1.1-D107)/M107</f>
        <v>243.5862068965518</v>
      </c>
      <c r="V107" s="14">
        <f>(J107*1.2-D107)/M107*1.25</f>
        <v>355.94827586206895</v>
      </c>
      <c r="W107" s="14">
        <f>(J107*1.28-D107)/M107*1.25</f>
        <v>397.12068965517244</v>
      </c>
      <c r="X107" s="14">
        <f>(J107*1.3-D107)/M107*100/75</f>
        <v>434.57471264367814</v>
      </c>
      <c r="Y107" s="5"/>
      <c r="Z107" s="5">
        <v>102</v>
      </c>
      <c r="AA107" s="5"/>
      <c r="AB107" s="5"/>
      <c r="AC107" s="5"/>
    </row>
    <row r="108" spans="1:29" x14ac:dyDescent="0.15">
      <c r="A108" s="5">
        <v>1472</v>
      </c>
      <c r="B108" s="4" t="s">
        <v>135</v>
      </c>
      <c r="C108" s="4">
        <v>97</v>
      </c>
      <c r="D108" s="4">
        <v>6100</v>
      </c>
      <c r="E108" s="4">
        <v>19</v>
      </c>
      <c r="F108" s="4">
        <v>10</v>
      </c>
      <c r="G108" s="4">
        <v>2</v>
      </c>
      <c r="H108" s="4">
        <v>30</v>
      </c>
      <c r="I108" s="4">
        <v>208</v>
      </c>
      <c r="J108" s="4">
        <f>G108*H108*I108</f>
        <v>12480</v>
      </c>
      <c r="K108" s="4">
        <v>30</v>
      </c>
      <c r="L108" s="4">
        <f>G108*K108+5</f>
        <v>65</v>
      </c>
      <c r="M108" s="4">
        <f>E108+(G108-1)*F108</f>
        <v>29</v>
      </c>
      <c r="N108" s="13">
        <f>L108/M108</f>
        <v>2.2413793103448274</v>
      </c>
      <c r="O108" s="13">
        <f>N108</f>
        <v>2.2413793103448274</v>
      </c>
      <c r="P108" s="13">
        <f>O108*1.25</f>
        <v>2.8017241379310343</v>
      </c>
      <c r="Q108" s="13">
        <f>((L108-5)*1.28+5)/M108*1.25</f>
        <v>3.5258620689655173</v>
      </c>
      <c r="R108" s="13">
        <f>((L108-5)*1.3+5)/M108*100/75</f>
        <v>3.8160919540229883</v>
      </c>
      <c r="S108" s="4">
        <f>J108-D108</f>
        <v>6380</v>
      </c>
      <c r="T108" s="14">
        <f>S108/M108</f>
        <v>220</v>
      </c>
      <c r="U108" s="14">
        <f>(J108*1.1-D108)/M108</f>
        <v>263.03448275862075</v>
      </c>
      <c r="V108" s="14">
        <f>(J108*1.2-D108)/M108*1.25</f>
        <v>382.58620689655174</v>
      </c>
      <c r="W108" s="14">
        <f>(J108*1.28-D108)/M108*1.25</f>
        <v>425.62068965517244</v>
      </c>
      <c r="X108" s="14">
        <f>(J108*1.3-D108)/M108*100/75</f>
        <v>465.47126436781616</v>
      </c>
      <c r="Y108" s="5"/>
      <c r="Z108" s="5">
        <v>107</v>
      </c>
      <c r="AA108" s="5"/>
      <c r="AB108" s="5"/>
      <c r="AC108" s="5"/>
    </row>
    <row r="109" spans="1:29" x14ac:dyDescent="0.15">
      <c r="A109" s="5">
        <v>1475</v>
      </c>
      <c r="B109" s="4" t="s">
        <v>136</v>
      </c>
      <c r="C109" s="4">
        <v>102</v>
      </c>
      <c r="D109" s="4">
        <v>6128</v>
      </c>
      <c r="E109" s="4">
        <v>19</v>
      </c>
      <c r="F109" s="4">
        <v>10</v>
      </c>
      <c r="G109" s="4">
        <v>2</v>
      </c>
      <c r="H109" s="4">
        <v>30</v>
      </c>
      <c r="I109" s="4">
        <v>219</v>
      </c>
      <c r="J109" s="4">
        <f>G109*H109*I109</f>
        <v>13140</v>
      </c>
      <c r="K109" s="4">
        <v>32</v>
      </c>
      <c r="L109" s="4">
        <f>G109*K109+5</f>
        <v>69</v>
      </c>
      <c r="M109" s="4">
        <f>E109+(G109-1)*F109</f>
        <v>29</v>
      </c>
      <c r="N109" s="13">
        <f>L109/M109</f>
        <v>2.3793103448275863</v>
      </c>
      <c r="O109" s="13">
        <f>N109</f>
        <v>2.3793103448275863</v>
      </c>
      <c r="P109" s="13">
        <f>O109*1.25</f>
        <v>2.9741379310344831</v>
      </c>
      <c r="Q109" s="13">
        <f>((L109-5)*1.28+5)/M109*1.25</f>
        <v>3.7465517241379311</v>
      </c>
      <c r="R109" s="13">
        <f>((L109-5)*1.3+5)/M109*100/75</f>
        <v>4.0551724137931036</v>
      </c>
      <c r="S109" s="4">
        <f>J109-D109</f>
        <v>7012</v>
      </c>
      <c r="T109" s="14">
        <f>S109/M109</f>
        <v>241.79310344827587</v>
      </c>
      <c r="U109" s="14">
        <f>(J109*1.1-D109)/M109</f>
        <v>287.10344827586215</v>
      </c>
      <c r="V109" s="14">
        <f>(J109*1.2-D109)/M109*1.25</f>
        <v>415.51724137931035</v>
      </c>
      <c r="W109" s="14">
        <f>(J109*1.28-D109)/M109*1.25</f>
        <v>460.82758620689663</v>
      </c>
      <c r="X109" s="14">
        <f>(J109*1.3-D109)/M109*100/75</f>
        <v>503.63218390804599</v>
      </c>
      <c r="Y109" s="5"/>
      <c r="Z109" s="5">
        <v>112</v>
      </c>
      <c r="AA109" s="5"/>
      <c r="AB109" s="5"/>
      <c r="AC109" s="5"/>
    </row>
    <row r="110" spans="1:29" x14ac:dyDescent="0.15">
      <c r="A110" s="5">
        <v>1482</v>
      </c>
      <c r="B110" s="4" t="s">
        <v>137</v>
      </c>
      <c r="C110" s="4">
        <v>107</v>
      </c>
      <c r="D110" s="4">
        <v>6388</v>
      </c>
      <c r="E110" s="4">
        <v>19</v>
      </c>
      <c r="F110" s="4">
        <v>10</v>
      </c>
      <c r="G110" s="4">
        <v>2</v>
      </c>
      <c r="H110" s="4">
        <v>30</v>
      </c>
      <c r="I110" s="4">
        <v>224</v>
      </c>
      <c r="J110" s="4">
        <f>G110*H110*I110</f>
        <v>13440</v>
      </c>
      <c r="K110" s="4">
        <v>32</v>
      </c>
      <c r="L110" s="4">
        <f>G110*K110+5</f>
        <v>69</v>
      </c>
      <c r="M110" s="4">
        <f>E110+(G110-1)*F110</f>
        <v>29</v>
      </c>
      <c r="N110" s="13">
        <f>L110/M110</f>
        <v>2.3793103448275863</v>
      </c>
      <c r="O110" s="13">
        <f>N110</f>
        <v>2.3793103448275863</v>
      </c>
      <c r="P110" s="13">
        <f>O110*1.25</f>
        <v>2.9741379310344831</v>
      </c>
      <c r="Q110" s="13">
        <f>((L110-5)*1.28+5)/M110*1.25</f>
        <v>3.7465517241379311</v>
      </c>
      <c r="R110" s="13">
        <f>((L110-5)*1.3+5)/M110*100/75</f>
        <v>4.0551724137931036</v>
      </c>
      <c r="S110" s="4">
        <f>J110-D110</f>
        <v>7052</v>
      </c>
      <c r="T110" s="14">
        <f>S110/M110</f>
        <v>243.17241379310346</v>
      </c>
      <c r="U110" s="14">
        <f>(J110*1.1-D110)/M110</f>
        <v>289.51724137931041</v>
      </c>
      <c r="V110" s="14">
        <f>(J110*1.2-D110)/M110*1.25</f>
        <v>419.82758620689657</v>
      </c>
      <c r="W110" s="14">
        <f>(J110*1.28-D110)/M110*1.25</f>
        <v>466.17241379310349</v>
      </c>
      <c r="X110" s="14">
        <f>(J110*1.3-D110)/M110*100/75</f>
        <v>509.60919540229884</v>
      </c>
      <c r="Y110" s="5"/>
      <c r="Z110" s="5">
        <v>117</v>
      </c>
      <c r="AA110" s="5"/>
      <c r="AB110" s="5"/>
      <c r="AC110" s="5"/>
    </row>
    <row r="111" spans="1:29" x14ac:dyDescent="0.15">
      <c r="A111" s="5">
        <v>1474</v>
      </c>
      <c r="B111" s="4" t="s">
        <v>138</v>
      </c>
      <c r="C111" s="4">
        <v>112</v>
      </c>
      <c r="D111" s="4">
        <v>6486</v>
      </c>
      <c r="E111" s="4">
        <v>19</v>
      </c>
      <c r="F111" s="4">
        <v>10</v>
      </c>
      <c r="G111" s="4">
        <v>2</v>
      </c>
      <c r="H111" s="4">
        <v>30</v>
      </c>
      <c r="I111" s="4">
        <v>228</v>
      </c>
      <c r="J111" s="4">
        <f>G111*H111*I111</f>
        <v>13680</v>
      </c>
      <c r="K111" s="4">
        <v>32</v>
      </c>
      <c r="L111" s="4">
        <f>G111*K111+5</f>
        <v>69</v>
      </c>
      <c r="M111" s="4">
        <f>E111+(G111-1)*F111</f>
        <v>29</v>
      </c>
      <c r="N111" s="13">
        <f>L111/M111</f>
        <v>2.3793103448275863</v>
      </c>
      <c r="O111" s="13">
        <f>N111</f>
        <v>2.3793103448275863</v>
      </c>
      <c r="P111" s="13">
        <f>O111*1.25</f>
        <v>2.9741379310344831</v>
      </c>
      <c r="Q111" s="13">
        <f>((L111-5)*1.28+5)/M111*1.25</f>
        <v>3.7465517241379311</v>
      </c>
      <c r="R111" s="13">
        <f>((L111-5)*1.3+5)/M111*100/75</f>
        <v>4.0551724137931036</v>
      </c>
      <c r="S111" s="4">
        <f>J111-D111</f>
        <v>7194</v>
      </c>
      <c r="T111" s="14">
        <f>S111/M111</f>
        <v>248.06896551724137</v>
      </c>
      <c r="U111" s="14">
        <f>(J111*1.1-D111)/M111</f>
        <v>295.24137931034488</v>
      </c>
      <c r="V111" s="14">
        <f>(J111*1.2-D111)/M111*1.25</f>
        <v>428.01724137931035</v>
      </c>
      <c r="W111" s="14">
        <f>(J111*1.28-D111)/M111*1.25</f>
        <v>475.18965517241384</v>
      </c>
      <c r="X111" s="14">
        <f>(J111*1.3-D111)/M111*100/75</f>
        <v>519.44827586206895</v>
      </c>
      <c r="Y111" s="5"/>
      <c r="Z111" s="5">
        <v>122</v>
      </c>
      <c r="AA111" s="5"/>
      <c r="AB111" s="5"/>
      <c r="AC111" s="5"/>
    </row>
    <row r="112" spans="1:29" x14ac:dyDescent="0.15">
      <c r="A112" s="5">
        <v>1480</v>
      </c>
      <c r="B112" s="4" t="s">
        <v>139</v>
      </c>
      <c r="C112" s="4">
        <v>117</v>
      </c>
      <c r="D112" s="4">
        <v>6498</v>
      </c>
      <c r="E112" s="4">
        <v>19</v>
      </c>
      <c r="F112" s="4">
        <v>10</v>
      </c>
      <c r="G112" s="4">
        <v>2</v>
      </c>
      <c r="H112" s="4">
        <v>30</v>
      </c>
      <c r="I112" s="4">
        <v>236</v>
      </c>
      <c r="J112" s="4">
        <f>G112*H112*I112</f>
        <v>14160</v>
      </c>
      <c r="K112" s="4">
        <v>32</v>
      </c>
      <c r="L112" s="4">
        <f>G112*K112+5</f>
        <v>69</v>
      </c>
      <c r="M112" s="4">
        <f>E112+(G112-1)*F112</f>
        <v>29</v>
      </c>
      <c r="N112" s="13">
        <f>L112/M112</f>
        <v>2.3793103448275863</v>
      </c>
      <c r="O112" s="13">
        <f>N112</f>
        <v>2.3793103448275863</v>
      </c>
      <c r="P112" s="13">
        <f>O112*1.25</f>
        <v>2.9741379310344831</v>
      </c>
      <c r="Q112" s="13">
        <f>((L112-5)*1.28+5)/M112*1.25</f>
        <v>3.7465517241379311</v>
      </c>
      <c r="R112" s="13">
        <f>((L112-5)*1.3+5)/M112*100/75</f>
        <v>4.0551724137931036</v>
      </c>
      <c r="S112" s="4">
        <f>J112-D112</f>
        <v>7662</v>
      </c>
      <c r="T112" s="14">
        <f>S112/M112</f>
        <v>264.20689655172413</v>
      </c>
      <c r="U112" s="14">
        <f>(J112*1.1-D112)/M112</f>
        <v>313.03448275862075</v>
      </c>
      <c r="V112" s="14">
        <f>(J112*1.2-D112)/M112*1.25</f>
        <v>452.32758620689657</v>
      </c>
      <c r="W112" s="14">
        <f>(J112*1.28-D112)/M112*1.25</f>
        <v>501.15517241379308</v>
      </c>
      <c r="X112" s="14">
        <f>(J112*1.3-D112)/M112*100/75</f>
        <v>547.58620689655174</v>
      </c>
      <c r="Y112" s="5"/>
      <c r="Z112" s="5">
        <v>127</v>
      </c>
      <c r="AA112" s="5"/>
      <c r="AB112" s="5"/>
      <c r="AC112" s="5"/>
    </row>
  </sheetData>
  <mergeCells count="1">
    <mergeCell ref="A2:AC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"/>
  <sheetViews>
    <sheetView workbookViewId="0">
      <selection activeCell="E14" sqref="E14"/>
    </sheetView>
  </sheetViews>
  <sheetFormatPr defaultRowHeight="13.5" x14ac:dyDescent="0.15"/>
  <sheetData>
    <row r="1" spans="1:29" s="2" customFormat="1" ht="18" customHeight="1" x14ac:dyDescent="0.15">
      <c r="A1" s="1" t="s">
        <v>140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s="2" customFormat="1" ht="67.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</row>
    <row r="3" spans="1:29" s="2" customFormat="1" ht="14.25" x14ac:dyDescent="0.15">
      <c r="A3" s="6">
        <v>218</v>
      </c>
      <c r="B3" s="6" t="s">
        <v>141</v>
      </c>
      <c r="C3" s="7">
        <v>28</v>
      </c>
      <c r="D3" s="7">
        <v>3000</v>
      </c>
      <c r="E3" s="7">
        <v>25</v>
      </c>
      <c r="F3" s="7">
        <v>10</v>
      </c>
      <c r="G3" s="7">
        <v>8</v>
      </c>
      <c r="H3" s="7">
        <v>45</v>
      </c>
      <c r="I3" s="7">
        <v>80</v>
      </c>
      <c r="J3" s="7">
        <f>G3*H3*I3</f>
        <v>28800</v>
      </c>
      <c r="K3" s="7">
        <v>12</v>
      </c>
      <c r="L3" s="7">
        <f>G3*K3+5</f>
        <v>101</v>
      </c>
      <c r="M3" s="7">
        <f>E3+(G3-1)*F3</f>
        <v>95</v>
      </c>
      <c r="N3" s="13" t="s">
        <v>142</v>
      </c>
      <c r="O3" s="8">
        <f>L3/M3</f>
        <v>1.0631578947368421</v>
      </c>
      <c r="P3" s="8">
        <f>O3*1.25</f>
        <v>1.3289473684210527</v>
      </c>
      <c r="Q3" s="8">
        <f>((L3-5)*1.28+5)/M3*1.25</f>
        <v>1.6826315789473685</v>
      </c>
      <c r="R3" s="8">
        <f>((L3-5)*1.3+5)/M3*100/75</f>
        <v>1.8217543859649126</v>
      </c>
      <c r="S3" s="7">
        <f>J3-D3</f>
        <v>25800</v>
      </c>
      <c r="T3" s="14" t="s">
        <v>142</v>
      </c>
      <c r="U3" s="9">
        <f>S3/M3</f>
        <v>271.57894736842104</v>
      </c>
      <c r="V3" s="9">
        <f>(J3*1.2-D3)/M3*1.25</f>
        <v>415.26315789473688</v>
      </c>
      <c r="W3" s="9">
        <f>(J3*1.28-D3)/M3*1.25</f>
        <v>445.5789473684211</v>
      </c>
      <c r="X3" s="9">
        <f>(J3*1.3-D3)/M3*100/75</f>
        <v>483.36842105263156</v>
      </c>
      <c r="Y3" s="5"/>
      <c r="Z3" s="6">
        <v>40</v>
      </c>
      <c r="AA3" s="6"/>
      <c r="AB3" s="6"/>
      <c r="AC3" s="6"/>
    </row>
    <row r="4" spans="1:29" s="2" customFormat="1" ht="14.25" x14ac:dyDescent="0.15">
      <c r="A4" s="6">
        <v>220</v>
      </c>
      <c r="B4" s="6" t="s">
        <v>143</v>
      </c>
      <c r="C4" s="7">
        <v>29</v>
      </c>
      <c r="D4" s="7">
        <v>3160</v>
      </c>
      <c r="E4" s="7">
        <v>30</v>
      </c>
      <c r="F4" s="7">
        <v>12</v>
      </c>
      <c r="G4" s="7">
        <v>8</v>
      </c>
      <c r="H4" s="7">
        <v>53</v>
      </c>
      <c r="I4" s="7">
        <v>81</v>
      </c>
      <c r="J4" s="7">
        <f>G4*H4*I4</f>
        <v>34344</v>
      </c>
      <c r="K4" s="7">
        <v>14</v>
      </c>
      <c r="L4" s="7">
        <f>G4*K4+5</f>
        <v>117</v>
      </c>
      <c r="M4" s="7">
        <f>E4+(G4-1)*F4</f>
        <v>114</v>
      </c>
      <c r="N4" s="13" t="s">
        <v>142</v>
      </c>
      <c r="O4" s="8">
        <f>L4/M4</f>
        <v>1.0263157894736843</v>
      </c>
      <c r="P4" s="8">
        <f>O4*1.25</f>
        <v>1.2828947368421053</v>
      </c>
      <c r="Q4" s="8">
        <f>((L4-5)*1.28+5)/M4*1.25</f>
        <v>1.6267543859649125</v>
      </c>
      <c r="R4" s="8">
        <f>((L4-5)*1.3+5)/M4*100/75</f>
        <v>1.76140350877193</v>
      </c>
      <c r="S4" s="7">
        <f>J4-D4</f>
        <v>31184</v>
      </c>
      <c r="T4" s="14" t="s">
        <v>142</v>
      </c>
      <c r="U4" s="9">
        <f>S4/M4</f>
        <v>273.54385964912279</v>
      </c>
      <c r="V4" s="9">
        <f>(J4*1.2-D4)/M4*1.25</f>
        <v>417.24561403508767</v>
      </c>
      <c r="W4" s="9">
        <f>(J4*1.28-D4)/M4*1.25</f>
        <v>447.37192982456145</v>
      </c>
      <c r="X4" s="9">
        <f>(J4*1.3-D4)/M4*100/75</f>
        <v>485.2304093567252</v>
      </c>
      <c r="Y4" s="5"/>
      <c r="Z4" s="6">
        <v>41</v>
      </c>
      <c r="AA4" s="6"/>
      <c r="AB4" s="6"/>
      <c r="AC4" s="6"/>
    </row>
    <row r="5" spans="1:29" s="2" customFormat="1" ht="14.25" x14ac:dyDescent="0.15">
      <c r="A5" s="6">
        <v>116</v>
      </c>
      <c r="B5" s="6" t="s">
        <v>144</v>
      </c>
      <c r="C5" s="7">
        <v>30</v>
      </c>
      <c r="D5" s="7">
        <v>3200</v>
      </c>
      <c r="E5" s="7">
        <v>35</v>
      </c>
      <c r="F5" s="7">
        <v>14</v>
      </c>
      <c r="G5" s="7">
        <v>8</v>
      </c>
      <c r="H5" s="7">
        <v>62</v>
      </c>
      <c r="I5" s="7">
        <v>82</v>
      </c>
      <c r="J5" s="7">
        <f>G5*H5*I5</f>
        <v>40672</v>
      </c>
      <c r="K5" s="7">
        <v>16</v>
      </c>
      <c r="L5" s="7">
        <f>G5*K5+5</f>
        <v>133</v>
      </c>
      <c r="M5" s="7">
        <f>E5+(G5-1)*F5</f>
        <v>133</v>
      </c>
      <c r="N5" s="13" t="s">
        <v>142</v>
      </c>
      <c r="O5" s="8">
        <f>L5/M5</f>
        <v>1</v>
      </c>
      <c r="P5" s="8">
        <f>O5*1.25</f>
        <v>1.25</v>
      </c>
      <c r="Q5" s="8">
        <f>((L5-5)*1.28+5)/M5*1.25</f>
        <v>1.5868421052631578</v>
      </c>
      <c r="R5" s="8">
        <f>((L5-5)*1.3+5)/M5*100/75</f>
        <v>1.7182957393483711</v>
      </c>
      <c r="S5" s="7">
        <f>J5-D5</f>
        <v>37472</v>
      </c>
      <c r="T5" s="14" t="s">
        <v>142</v>
      </c>
      <c r="U5" s="9">
        <f>S5/M5</f>
        <v>281.74436090225566</v>
      </c>
      <c r="V5" s="9">
        <f>(J5*1.2-D5)/M5*1.25</f>
        <v>428.63157894736844</v>
      </c>
      <c r="W5" s="9">
        <f>(J5*1.28-D5)/M5*1.25</f>
        <v>459.21203007518795</v>
      </c>
      <c r="X5" s="9">
        <f>(J5*1.3-D5)/M5*100/75</f>
        <v>497.98095238095237</v>
      </c>
      <c r="Y5" s="5"/>
      <c r="Z5" s="6">
        <v>42</v>
      </c>
      <c r="AA5" s="6"/>
      <c r="AB5" s="6"/>
      <c r="AC5" s="6"/>
    </row>
    <row r="6" spans="1:29" s="2" customFormat="1" ht="14.25" x14ac:dyDescent="0.15">
      <c r="A6" s="6">
        <v>126</v>
      </c>
      <c r="B6" s="6" t="s">
        <v>145</v>
      </c>
      <c r="C6" s="7">
        <v>30</v>
      </c>
      <c r="D6" s="7">
        <v>3200</v>
      </c>
      <c r="E6" s="7">
        <v>35</v>
      </c>
      <c r="F6" s="7">
        <v>14</v>
      </c>
      <c r="G6" s="7">
        <v>8</v>
      </c>
      <c r="H6" s="7">
        <v>62</v>
      </c>
      <c r="I6" s="7">
        <v>82</v>
      </c>
      <c r="J6" s="7">
        <f>G6*H6*I6</f>
        <v>40672</v>
      </c>
      <c r="K6" s="7">
        <v>16</v>
      </c>
      <c r="L6" s="7">
        <f>G6*K6+5</f>
        <v>133</v>
      </c>
      <c r="M6" s="7">
        <f>E6+(G6-1)*F6</f>
        <v>133</v>
      </c>
      <c r="N6" s="13" t="s">
        <v>142</v>
      </c>
      <c r="O6" s="8">
        <f>L6/M6</f>
        <v>1</v>
      </c>
      <c r="P6" s="8">
        <f>O6*1.25</f>
        <v>1.25</v>
      </c>
      <c r="Q6" s="8">
        <f>((L6-5)*1.28+5)/M6*1.25</f>
        <v>1.5868421052631578</v>
      </c>
      <c r="R6" s="8">
        <f>((L6-5)*1.3+5)/M6*100/75</f>
        <v>1.7182957393483711</v>
      </c>
      <c r="S6" s="7">
        <f>J6-D6</f>
        <v>37472</v>
      </c>
      <c r="T6" s="14" t="s">
        <v>142</v>
      </c>
      <c r="U6" s="9">
        <f>S6/M6</f>
        <v>281.74436090225566</v>
      </c>
      <c r="V6" s="9">
        <f>(J6*1.2-D6)/M6*1.25</f>
        <v>428.63157894736844</v>
      </c>
      <c r="W6" s="9">
        <f>(J6*1.28-D6)/M6*1.25</f>
        <v>459.21203007518795</v>
      </c>
      <c r="X6" s="9">
        <f>(J6*1.3-D6)/M6*100/75</f>
        <v>497.98095238095237</v>
      </c>
      <c r="Y6" s="5"/>
      <c r="Z6" s="6">
        <v>42</v>
      </c>
      <c r="AA6" s="6"/>
      <c r="AB6" s="6"/>
      <c r="AC6" s="6"/>
    </row>
    <row r="7" spans="1:29" s="2" customFormat="1" ht="14.25" x14ac:dyDescent="0.15">
      <c r="A7" s="6">
        <v>221</v>
      </c>
      <c r="B7" s="6" t="s">
        <v>146</v>
      </c>
      <c r="C7" s="7">
        <v>31</v>
      </c>
      <c r="D7" s="7">
        <v>3330</v>
      </c>
      <c r="E7" s="7">
        <v>30</v>
      </c>
      <c r="F7" s="7">
        <v>15</v>
      </c>
      <c r="G7" s="7">
        <v>8</v>
      </c>
      <c r="H7" s="7">
        <v>63</v>
      </c>
      <c r="I7" s="7">
        <v>83</v>
      </c>
      <c r="J7" s="7">
        <f>G7*H7*I7</f>
        <v>41832</v>
      </c>
      <c r="K7" s="7">
        <v>16</v>
      </c>
      <c r="L7" s="7">
        <f>G7*K7+5</f>
        <v>133</v>
      </c>
      <c r="M7" s="7">
        <f>E7+(G7-1)*F7</f>
        <v>135</v>
      </c>
      <c r="N7" s="13" t="s">
        <v>142</v>
      </c>
      <c r="O7" s="8">
        <f>L7/M7</f>
        <v>0.98518518518518516</v>
      </c>
      <c r="P7" s="8">
        <f>O7*1.25</f>
        <v>1.2314814814814814</v>
      </c>
      <c r="Q7" s="8">
        <f>((L7-5)*1.28+5)/M7*1.25</f>
        <v>1.5633333333333332</v>
      </c>
      <c r="R7" s="8">
        <f>((L7-5)*1.3+5)/M7*100/75</f>
        <v>1.6928395061728394</v>
      </c>
      <c r="S7" s="7">
        <f>J7-D7</f>
        <v>38502</v>
      </c>
      <c r="T7" s="14" t="s">
        <v>142</v>
      </c>
      <c r="U7" s="9">
        <f>S7/M7</f>
        <v>285.2</v>
      </c>
      <c r="V7" s="9">
        <f>(J7*1.2-D7)/M7*1.25</f>
        <v>433.9666666666667</v>
      </c>
      <c r="W7" s="9">
        <f>(J7*1.28-D7)/M7*1.25</f>
        <v>464.95333333333338</v>
      </c>
      <c r="X7" s="9">
        <f>(J7*1.3-D7)/M7*100/75</f>
        <v>504.21333333333331</v>
      </c>
      <c r="Y7" s="5"/>
      <c r="Z7" s="6">
        <v>43</v>
      </c>
      <c r="AA7" s="6"/>
      <c r="AB7" s="6"/>
      <c r="AC7" s="6"/>
    </row>
    <row r="8" spans="1:29" s="2" customFormat="1" ht="14.25" x14ac:dyDescent="0.15">
      <c r="A8" s="6">
        <v>222</v>
      </c>
      <c r="B8" s="6" t="s">
        <v>147</v>
      </c>
      <c r="C8" s="7">
        <v>32</v>
      </c>
      <c r="D8" s="7">
        <v>3500</v>
      </c>
      <c r="E8" s="7">
        <v>37</v>
      </c>
      <c r="F8" s="7">
        <v>16</v>
      </c>
      <c r="G8" s="7">
        <v>8</v>
      </c>
      <c r="H8" s="7">
        <v>69</v>
      </c>
      <c r="I8" s="7">
        <v>84</v>
      </c>
      <c r="J8" s="7">
        <f>G8*H8*I8</f>
        <v>46368</v>
      </c>
      <c r="K8" s="7">
        <v>18</v>
      </c>
      <c r="L8" s="7">
        <f>G8*K8+5</f>
        <v>149</v>
      </c>
      <c r="M8" s="7">
        <f>E8+(G8-1)*F8</f>
        <v>149</v>
      </c>
      <c r="N8" s="13" t="s">
        <v>142</v>
      </c>
      <c r="O8" s="8">
        <f>L8/M8</f>
        <v>1</v>
      </c>
      <c r="P8" s="8">
        <f>O8*1.25</f>
        <v>1.25</v>
      </c>
      <c r="Q8" s="8">
        <f>((L8-5)*1.28+5)/M8*1.25</f>
        <v>1.5882550335570469</v>
      </c>
      <c r="R8" s="8">
        <f>((L8-5)*1.3+5)/M8*100/75</f>
        <v>1.7199105145413871</v>
      </c>
      <c r="S8" s="7">
        <f>J8-D8</f>
        <v>42868</v>
      </c>
      <c r="T8" s="14" t="s">
        <v>142</v>
      </c>
      <c r="U8" s="9">
        <f>S8/M8</f>
        <v>287.70469798657717</v>
      </c>
      <c r="V8" s="9">
        <f>(J8*1.2-D8)/M8*1.25</f>
        <v>437.42953020134229</v>
      </c>
      <c r="W8" s="9">
        <f>(J8*1.28-D8)/M8*1.25</f>
        <v>468.54899328859062</v>
      </c>
      <c r="X8" s="9">
        <f>(J8*1.3-D8)/M8*100/75</f>
        <v>508.08411633109625</v>
      </c>
      <c r="Y8" s="5"/>
      <c r="Z8" s="6">
        <v>44</v>
      </c>
      <c r="AA8" s="6"/>
      <c r="AB8" s="6"/>
      <c r="AC8" s="6"/>
    </row>
    <row r="9" spans="1:29" s="2" customFormat="1" ht="14.25" x14ac:dyDescent="0.15">
      <c r="A9" s="6">
        <v>225</v>
      </c>
      <c r="B9" s="6" t="s">
        <v>148</v>
      </c>
      <c r="C9" s="7">
        <v>35</v>
      </c>
      <c r="D9" s="7">
        <v>3625</v>
      </c>
      <c r="E9" s="7">
        <v>49</v>
      </c>
      <c r="F9" s="7">
        <v>20</v>
      </c>
      <c r="G9" s="7">
        <v>8</v>
      </c>
      <c r="H9" s="7">
        <v>68</v>
      </c>
      <c r="I9" s="7">
        <v>110</v>
      </c>
      <c r="J9" s="7">
        <f>G9*H9*I9</f>
        <v>59840</v>
      </c>
      <c r="K9" s="7">
        <v>22</v>
      </c>
      <c r="L9" s="7">
        <f>G9*K9+5</f>
        <v>181</v>
      </c>
      <c r="M9" s="7">
        <f>E9+(G9-1)*F9</f>
        <v>189</v>
      </c>
      <c r="N9" s="13" t="s">
        <v>142</v>
      </c>
      <c r="O9" s="8">
        <f>L9/M9</f>
        <v>0.95767195767195767</v>
      </c>
      <c r="P9" s="8">
        <f>O9*1.25</f>
        <v>1.197089947089947</v>
      </c>
      <c r="Q9" s="8">
        <f>((L9-5)*1.28+5)/M9*1.25</f>
        <v>1.5230158730158729</v>
      </c>
      <c r="R9" s="8">
        <f>((L9-5)*1.3+5)/M9*100/75</f>
        <v>1.6493827160493828</v>
      </c>
      <c r="S9" s="7">
        <f>J9-D9</f>
        <v>56215</v>
      </c>
      <c r="T9" s="14" t="s">
        <v>142</v>
      </c>
      <c r="U9" s="9">
        <f>S9/M9</f>
        <v>297.43386243386243</v>
      </c>
      <c r="V9" s="9">
        <f>(J9*1.2-D9)/M9*1.25</f>
        <v>450.94576719576719</v>
      </c>
      <c r="W9" s="9">
        <f>(J9*1.28-D9)/M9*1.25</f>
        <v>482.60714285714289</v>
      </c>
      <c r="X9" s="9">
        <f>(J9*1.3-D9)/M9*100/75</f>
        <v>523.22398589065256</v>
      </c>
      <c r="Y9" s="5"/>
      <c r="Z9" s="6">
        <v>47</v>
      </c>
      <c r="AA9" s="6"/>
      <c r="AB9" s="6"/>
      <c r="AC9" s="6"/>
    </row>
    <row r="10" spans="1:29" s="2" customFormat="1" ht="14.25" x14ac:dyDescent="0.15">
      <c r="A10" s="6">
        <v>226</v>
      </c>
      <c r="B10" s="6" t="s">
        <v>149</v>
      </c>
      <c r="C10" s="7">
        <v>36</v>
      </c>
      <c r="D10" s="7">
        <v>3646</v>
      </c>
      <c r="E10" s="7">
        <v>33</v>
      </c>
      <c r="F10" s="7">
        <v>15</v>
      </c>
      <c r="G10" s="7">
        <v>8</v>
      </c>
      <c r="H10" s="7">
        <v>50</v>
      </c>
      <c r="I10" s="7">
        <v>112</v>
      </c>
      <c r="J10" s="7">
        <f>G10*H10*I10</f>
        <v>44800</v>
      </c>
      <c r="K10" s="7">
        <v>16</v>
      </c>
      <c r="L10" s="7">
        <f>G10*K10+5</f>
        <v>133</v>
      </c>
      <c r="M10" s="7">
        <f>E10+(G10-1)*F10</f>
        <v>138</v>
      </c>
      <c r="N10" s="13" t="s">
        <v>142</v>
      </c>
      <c r="O10" s="8">
        <f>L10/M10</f>
        <v>0.96376811594202894</v>
      </c>
      <c r="P10" s="8">
        <f>O10*1.25</f>
        <v>1.2047101449275361</v>
      </c>
      <c r="Q10" s="8">
        <f>((L10-5)*1.28+5)/M10*1.25</f>
        <v>1.5293478260869566</v>
      </c>
      <c r="R10" s="8">
        <f>((L10-5)*1.3+5)/M10*100/75</f>
        <v>1.6560386473429951</v>
      </c>
      <c r="S10" s="7">
        <f>J10-D10</f>
        <v>41154</v>
      </c>
      <c r="T10" s="14" t="s">
        <v>142</v>
      </c>
      <c r="U10" s="9">
        <f>S10/M10</f>
        <v>298.21739130434781</v>
      </c>
      <c r="V10" s="9">
        <f>(J10*1.2-D10)/M10*1.25</f>
        <v>453.93115942028987</v>
      </c>
      <c r="W10" s="9">
        <f>(J10*1.28-D10)/M10*1.25</f>
        <v>486.39492753623188</v>
      </c>
      <c r="X10" s="9">
        <f>(J10*1.3-D10)/M10*100/75</f>
        <v>527.47826086956525</v>
      </c>
      <c r="Y10" s="5"/>
      <c r="Z10" s="6">
        <v>48</v>
      </c>
      <c r="AA10" s="6"/>
      <c r="AB10" s="6"/>
      <c r="AC10" s="6"/>
    </row>
    <row r="11" spans="1:29" s="2" customFormat="1" ht="14.25" x14ac:dyDescent="0.15">
      <c r="A11" s="6">
        <v>227</v>
      </c>
      <c r="B11" s="6" t="s">
        <v>150</v>
      </c>
      <c r="C11" s="7">
        <v>37</v>
      </c>
      <c r="D11" s="7">
        <v>3720</v>
      </c>
      <c r="E11" s="7">
        <v>38</v>
      </c>
      <c r="F11" s="7">
        <v>18</v>
      </c>
      <c r="G11" s="7">
        <v>8</v>
      </c>
      <c r="H11" s="7">
        <v>58</v>
      </c>
      <c r="I11" s="7">
        <v>115</v>
      </c>
      <c r="J11" s="7">
        <f>G11*H11*I11</f>
        <v>53360</v>
      </c>
      <c r="K11" s="7">
        <v>19</v>
      </c>
      <c r="L11" s="7">
        <f>G11*K11+5</f>
        <v>157</v>
      </c>
      <c r="M11" s="7">
        <f>E11+(G11-1)*F11</f>
        <v>164</v>
      </c>
      <c r="N11" s="13" t="s">
        <v>142</v>
      </c>
      <c r="O11" s="8">
        <f>L11/M11</f>
        <v>0.95731707317073167</v>
      </c>
      <c r="P11" s="8">
        <f>O11*1.25</f>
        <v>1.1966463414634145</v>
      </c>
      <c r="Q11" s="8">
        <f>((L11-5)*1.28+5)/M11*1.25</f>
        <v>1.5210365853658536</v>
      </c>
      <c r="R11" s="8">
        <f>((L11-5)*1.3+5)/M11*100/75</f>
        <v>1.6471544715447153</v>
      </c>
      <c r="S11" s="7">
        <f>J11-D11</f>
        <v>49640</v>
      </c>
      <c r="T11" s="14" t="s">
        <v>142</v>
      </c>
      <c r="U11" s="9">
        <f>S11/M11</f>
        <v>302.6829268292683</v>
      </c>
      <c r="V11" s="9">
        <f>(J11*1.2-D11)/M11*1.25</f>
        <v>459.69512195121951</v>
      </c>
      <c r="W11" s="9">
        <f>(J11*1.28-D11)/M11*1.25</f>
        <v>492.23170731707319</v>
      </c>
      <c r="X11" s="9">
        <f>(J11*1.3-D11)/M11*100/75</f>
        <v>533.72357723577238</v>
      </c>
      <c r="Y11" s="5"/>
      <c r="Z11" s="6">
        <v>49</v>
      </c>
      <c r="AA11" s="6"/>
      <c r="AB11" s="6"/>
      <c r="AC11" s="6"/>
    </row>
    <row r="12" spans="1:29" s="2" customFormat="1" ht="14.25" x14ac:dyDescent="0.15">
      <c r="A12" s="6">
        <v>228</v>
      </c>
      <c r="B12" s="6" t="s">
        <v>151</v>
      </c>
      <c r="C12" s="7">
        <v>38</v>
      </c>
      <c r="D12" s="7">
        <v>3768</v>
      </c>
      <c r="E12" s="7">
        <v>44</v>
      </c>
      <c r="F12" s="7">
        <v>16</v>
      </c>
      <c r="G12" s="7">
        <v>8</v>
      </c>
      <c r="H12" s="7">
        <v>55</v>
      </c>
      <c r="I12" s="7">
        <v>116</v>
      </c>
      <c r="J12" s="7">
        <f>G12*H12*I12</f>
        <v>51040</v>
      </c>
      <c r="K12" s="7">
        <v>18</v>
      </c>
      <c r="L12" s="7">
        <f>G12*K12+5</f>
        <v>149</v>
      </c>
      <c r="M12" s="7">
        <f>E12+(G12-1)*F12</f>
        <v>156</v>
      </c>
      <c r="N12" s="13" t="s">
        <v>142</v>
      </c>
      <c r="O12" s="8">
        <f>L12/M12</f>
        <v>0.95512820512820518</v>
      </c>
      <c r="P12" s="8">
        <f>O12*1.25</f>
        <v>1.1939102564102564</v>
      </c>
      <c r="Q12" s="8">
        <f>((L12-5)*1.28+5)/M12*1.25</f>
        <v>1.5169871794871794</v>
      </c>
      <c r="R12" s="8">
        <f>((L12-5)*1.3+5)/M12*100/75</f>
        <v>1.6427350427350427</v>
      </c>
      <c r="S12" s="7">
        <f>J12-D12</f>
        <v>47272</v>
      </c>
      <c r="T12" s="14" t="s">
        <v>142</v>
      </c>
      <c r="U12" s="9">
        <f>S12/M12</f>
        <v>303.02564102564105</v>
      </c>
      <c r="V12" s="9">
        <f>(J12*1.2-D12)/M12*1.25</f>
        <v>460.57692307692309</v>
      </c>
      <c r="W12" s="9">
        <f>(J12*1.28-D12)/M12*1.25</f>
        <v>493.29487179487182</v>
      </c>
      <c r="X12" s="9">
        <f>(J12*1.3-D12)/M12*100/75</f>
        <v>534.90598290598291</v>
      </c>
      <c r="Y12" s="5"/>
      <c r="Z12" s="6">
        <v>50</v>
      </c>
      <c r="AA12" s="6"/>
      <c r="AB12" s="6"/>
      <c r="AC12" s="6"/>
    </row>
    <row r="13" spans="1:29" s="2" customFormat="1" ht="14.25" x14ac:dyDescent="0.15">
      <c r="A13" s="6">
        <v>235</v>
      </c>
      <c r="B13" s="6" t="s">
        <v>152</v>
      </c>
      <c r="C13" s="7">
        <v>39</v>
      </c>
      <c r="D13" s="7">
        <v>3780</v>
      </c>
      <c r="E13" s="7">
        <v>38</v>
      </c>
      <c r="F13" s="7">
        <v>15</v>
      </c>
      <c r="G13" s="7">
        <v>8</v>
      </c>
      <c r="H13" s="7">
        <v>50</v>
      </c>
      <c r="I13" s="7">
        <v>120</v>
      </c>
      <c r="J13" s="7">
        <f>G13*H13*I13</f>
        <v>48000</v>
      </c>
      <c r="K13" s="7">
        <v>16</v>
      </c>
      <c r="L13" s="7">
        <f>G13*K13+5</f>
        <v>133</v>
      </c>
      <c r="M13" s="7">
        <f>E13+(G13-1)*F13</f>
        <v>143</v>
      </c>
      <c r="N13" s="13" t="s">
        <v>142</v>
      </c>
      <c r="O13" s="8">
        <f>L13/M13</f>
        <v>0.93006993006993011</v>
      </c>
      <c r="P13" s="8">
        <f>O13*1.25</f>
        <v>1.1625874125874127</v>
      </c>
      <c r="Q13" s="8">
        <f>((L13-5)*1.28+5)/M13*1.25</f>
        <v>1.4758741258741259</v>
      </c>
      <c r="R13" s="8">
        <f>((L13-5)*1.3+5)/M13*100/75</f>
        <v>1.5981351981351981</v>
      </c>
      <c r="S13" s="7">
        <f>J13-D13</f>
        <v>44220</v>
      </c>
      <c r="T13" s="14" t="s">
        <v>142</v>
      </c>
      <c r="U13" s="9">
        <f>S13/M13</f>
        <v>309.23076923076923</v>
      </c>
      <c r="V13" s="9">
        <f>(J13*1.2-D13)/M13*1.25</f>
        <v>470.4545454545455</v>
      </c>
      <c r="W13" s="9">
        <f>(J13*1.28-D13)/M13*1.25</f>
        <v>504.02097902097898</v>
      </c>
      <c r="X13" s="9">
        <f>(J13*1.3-D13)/M13*100/75</f>
        <v>546.57342657342656</v>
      </c>
      <c r="Y13" s="5"/>
      <c r="Z13" s="6">
        <v>50</v>
      </c>
      <c r="AA13" s="6"/>
      <c r="AB13" s="6"/>
      <c r="AC13" s="6"/>
    </row>
    <row r="14" spans="1:29" s="2" customFormat="1" ht="14.25" x14ac:dyDescent="0.15">
      <c r="A14" s="6">
        <v>201</v>
      </c>
      <c r="B14" s="6" t="s">
        <v>153</v>
      </c>
      <c r="C14" s="7">
        <v>40</v>
      </c>
      <c r="D14" s="7">
        <v>3850</v>
      </c>
      <c r="E14" s="7">
        <v>37</v>
      </c>
      <c r="F14" s="7">
        <v>12</v>
      </c>
      <c r="G14" s="7">
        <v>9</v>
      </c>
      <c r="H14" s="7">
        <v>41</v>
      </c>
      <c r="I14" s="7">
        <v>122</v>
      </c>
      <c r="J14" s="7">
        <f>G14*H14*I14</f>
        <v>45018</v>
      </c>
      <c r="K14" s="7">
        <v>13</v>
      </c>
      <c r="L14" s="7">
        <f>G14*K14+5</f>
        <v>122</v>
      </c>
      <c r="M14" s="7">
        <f>E14+(G14-1)*F14</f>
        <v>133</v>
      </c>
      <c r="N14" s="13" t="s">
        <v>142</v>
      </c>
      <c r="O14" s="8">
        <f>L14/M14</f>
        <v>0.91729323308270672</v>
      </c>
      <c r="P14" s="8">
        <f>O14*1.25</f>
        <v>1.1466165413533833</v>
      </c>
      <c r="Q14" s="8">
        <f>((L14-5)*1.28+5)/M14*1.25</f>
        <v>1.4545112781954885</v>
      </c>
      <c r="R14" s="8">
        <f>((L14-5)*1.3+5)/M14*100/75</f>
        <v>1.574937343358396</v>
      </c>
      <c r="S14" s="7">
        <f>J14-D14</f>
        <v>41168</v>
      </c>
      <c r="T14" s="14" t="s">
        <v>142</v>
      </c>
      <c r="U14" s="9">
        <f>S14/M14</f>
        <v>309.53383458646618</v>
      </c>
      <c r="V14" s="9">
        <f>(J14*1.2-D14)/M14*1.25</f>
        <v>471.53759398496243</v>
      </c>
      <c r="W14" s="9">
        <f>(J14*1.28-D14)/M14*1.25</f>
        <v>505.3857142857143</v>
      </c>
      <c r="X14" s="9">
        <f>(J14*1.3-D14)/M14*100/75</f>
        <v>548.10426065162915</v>
      </c>
      <c r="Y14" s="5"/>
      <c r="Z14" s="6">
        <v>50</v>
      </c>
      <c r="AA14" s="6"/>
      <c r="AB14" s="6"/>
      <c r="AC14" s="6"/>
    </row>
    <row r="15" spans="1:29" s="2" customFormat="1" ht="14.25" x14ac:dyDescent="0.15">
      <c r="A15" s="6">
        <v>202</v>
      </c>
      <c r="B15" s="6" t="s">
        <v>154</v>
      </c>
      <c r="C15" s="7">
        <v>41</v>
      </c>
      <c r="D15" s="7">
        <v>3900</v>
      </c>
      <c r="E15" s="7">
        <v>30</v>
      </c>
      <c r="F15" s="7">
        <v>12</v>
      </c>
      <c r="G15" s="7">
        <v>9</v>
      </c>
      <c r="H15" s="7">
        <v>39</v>
      </c>
      <c r="I15" s="7">
        <v>124</v>
      </c>
      <c r="J15" s="7">
        <f>G15*H15*I15</f>
        <v>43524</v>
      </c>
      <c r="K15" s="7">
        <v>12</v>
      </c>
      <c r="L15" s="7">
        <f>G15*K15+5</f>
        <v>113</v>
      </c>
      <c r="M15" s="7">
        <f>E15+(G15-1)*F15</f>
        <v>126</v>
      </c>
      <c r="N15" s="13" t="s">
        <v>142</v>
      </c>
      <c r="O15" s="8">
        <f>L15/M15</f>
        <v>0.89682539682539686</v>
      </c>
      <c r="P15" s="8">
        <f>O15*1.25</f>
        <v>1.121031746031746</v>
      </c>
      <c r="Q15" s="8">
        <f>((L15-5)*1.28+5)/M15*1.25</f>
        <v>1.4210317460317463</v>
      </c>
      <c r="R15" s="8">
        <f>((L15-5)*1.3+5)/M15*100/75</f>
        <v>1.5386243386243388</v>
      </c>
      <c r="S15" s="7">
        <f>J15-D15</f>
        <v>39624</v>
      </c>
      <c r="T15" s="14" t="s">
        <v>142</v>
      </c>
      <c r="U15" s="9">
        <f>S15/M15</f>
        <v>314.47619047619048</v>
      </c>
      <c r="V15" s="9">
        <f>(J15*1.2-D15)/M15*1.25</f>
        <v>479.45238095238091</v>
      </c>
      <c r="W15" s="9">
        <f>(J15*1.28-D15)/M15*1.25</f>
        <v>513.99523809523816</v>
      </c>
      <c r="X15" s="9">
        <f>(J15*1.3-D15)/M15*100/75</f>
        <v>557.47301587301592</v>
      </c>
      <c r="Y15" s="5"/>
      <c r="Z15" s="6">
        <v>51</v>
      </c>
      <c r="AA15" s="6"/>
      <c r="AB15" s="6"/>
      <c r="AC15" s="6"/>
    </row>
    <row r="16" spans="1:29" s="2" customFormat="1" ht="14.25" x14ac:dyDescent="0.15">
      <c r="A16" s="6">
        <v>229</v>
      </c>
      <c r="B16" s="6" t="s">
        <v>155</v>
      </c>
      <c r="C16" s="7">
        <v>42</v>
      </c>
      <c r="D16" s="7">
        <v>4100</v>
      </c>
      <c r="E16" s="7">
        <v>40</v>
      </c>
      <c r="F16" s="7">
        <v>16</v>
      </c>
      <c r="G16" s="7">
        <v>9</v>
      </c>
      <c r="H16" s="7">
        <v>50</v>
      </c>
      <c r="I16" s="7">
        <v>128</v>
      </c>
      <c r="J16" s="7">
        <f>G16*H16*I16</f>
        <v>57600</v>
      </c>
      <c r="K16" s="7">
        <v>16</v>
      </c>
      <c r="L16" s="7">
        <f>G16*K16+5</f>
        <v>149</v>
      </c>
      <c r="M16" s="7">
        <f>E16+(G16-1)*F16</f>
        <v>168</v>
      </c>
      <c r="N16" s="13" t="s">
        <v>142</v>
      </c>
      <c r="O16" s="8">
        <f>L16/M16</f>
        <v>0.88690476190476186</v>
      </c>
      <c r="P16" s="8">
        <f>O16*1.25</f>
        <v>1.1086309523809523</v>
      </c>
      <c r="Q16" s="8">
        <f>((L16-5)*1.28+5)/M16*1.25</f>
        <v>1.4086309523809524</v>
      </c>
      <c r="R16" s="8">
        <f>((L16-5)*1.3+5)/M16*100/75</f>
        <v>1.5253968253968258</v>
      </c>
      <c r="S16" s="7">
        <f>J16-D16</f>
        <v>53500</v>
      </c>
      <c r="T16" s="14" t="s">
        <v>142</v>
      </c>
      <c r="U16" s="9">
        <f>S16/M16</f>
        <v>318.45238095238096</v>
      </c>
      <c r="V16" s="9">
        <f>(J16*1.2-D16)/M16*1.25</f>
        <v>483.77976190476193</v>
      </c>
      <c r="W16" s="9">
        <f>(J16*1.28-D16)/M16*1.25</f>
        <v>518.06547619047615</v>
      </c>
      <c r="X16" s="9">
        <f>(J16*1.3-D16)/M16*100/75</f>
        <v>561.7460317460318</v>
      </c>
      <c r="Y16" s="5"/>
      <c r="Z16" s="6">
        <v>52</v>
      </c>
      <c r="AA16" s="6"/>
      <c r="AB16" s="6"/>
      <c r="AC16" s="6"/>
    </row>
    <row r="17" spans="1:29" s="2" customFormat="1" ht="14.25" x14ac:dyDescent="0.15">
      <c r="A17" s="6">
        <v>204</v>
      </c>
      <c r="B17" s="6" t="s">
        <v>156</v>
      </c>
      <c r="C17" s="7">
        <v>43</v>
      </c>
      <c r="D17" s="7">
        <v>4150</v>
      </c>
      <c r="E17" s="7">
        <v>42</v>
      </c>
      <c r="F17" s="7">
        <v>17</v>
      </c>
      <c r="G17" s="7">
        <v>9</v>
      </c>
      <c r="H17" s="7">
        <v>52</v>
      </c>
      <c r="I17" s="7">
        <v>130</v>
      </c>
      <c r="J17" s="7">
        <f>G17*H17*I17</f>
        <v>60840</v>
      </c>
      <c r="K17" s="7">
        <v>17</v>
      </c>
      <c r="L17" s="7">
        <f>G17*K17+5</f>
        <v>158</v>
      </c>
      <c r="M17" s="7">
        <f>E17+(G17-1)*F17</f>
        <v>178</v>
      </c>
      <c r="N17" s="13" t="s">
        <v>142</v>
      </c>
      <c r="O17" s="8">
        <f>L17/M17</f>
        <v>0.88764044943820219</v>
      </c>
      <c r="P17" s="8">
        <f>O17*1.25</f>
        <v>1.1095505617977528</v>
      </c>
      <c r="Q17" s="8">
        <f>((L17-5)*1.28+5)/M17*1.25</f>
        <v>1.4103932584269663</v>
      </c>
      <c r="R17" s="8">
        <f>((L17-5)*1.3+5)/M17*100/75</f>
        <v>1.5273408239700375</v>
      </c>
      <c r="S17" s="7">
        <f>J17-D17</f>
        <v>56690</v>
      </c>
      <c r="T17" s="14" t="s">
        <v>142</v>
      </c>
      <c r="U17" s="9">
        <f>S17/M17</f>
        <v>318.4831460674157</v>
      </c>
      <c r="V17" s="9">
        <f>(J17*1.2-D17)/M17*1.25</f>
        <v>483.55337078651689</v>
      </c>
      <c r="W17" s="9">
        <f>(J17*1.28-D17)/M17*1.25</f>
        <v>517.73314606741576</v>
      </c>
      <c r="X17" s="9">
        <f>(J17*1.3-D17)/M17*100/75</f>
        <v>561.36329588014985</v>
      </c>
      <c r="Y17" s="5"/>
      <c r="Z17" s="6">
        <v>53</v>
      </c>
      <c r="AA17" s="6"/>
      <c r="AB17" s="6"/>
      <c r="AC17" s="6"/>
    </row>
    <row r="18" spans="1:29" s="2" customFormat="1" ht="14.25" x14ac:dyDescent="0.15">
      <c r="A18" s="6">
        <v>242</v>
      </c>
      <c r="B18" s="6" t="s">
        <v>157</v>
      </c>
      <c r="C18" s="7">
        <v>44</v>
      </c>
      <c r="D18" s="7">
        <v>4200</v>
      </c>
      <c r="E18" s="7">
        <v>50</v>
      </c>
      <c r="F18" s="7">
        <v>20</v>
      </c>
      <c r="G18" s="7">
        <v>9</v>
      </c>
      <c r="H18" s="7">
        <v>58</v>
      </c>
      <c r="I18" s="7">
        <v>140</v>
      </c>
      <c r="J18" s="7">
        <f>G18*H18*I18</f>
        <v>73080</v>
      </c>
      <c r="K18" s="7">
        <v>20</v>
      </c>
      <c r="L18" s="7">
        <f>G18*K18+5</f>
        <v>185</v>
      </c>
      <c r="M18" s="7">
        <f>E18+(G18-1)*F18</f>
        <v>210</v>
      </c>
      <c r="N18" s="13" t="s">
        <v>142</v>
      </c>
      <c r="O18" s="8">
        <f>L18/M18</f>
        <v>0.88095238095238093</v>
      </c>
      <c r="P18" s="8">
        <f>O18*1.25</f>
        <v>1.1011904761904763</v>
      </c>
      <c r="Q18" s="8">
        <f>((L18-5)*1.28+5)/M18*1.25</f>
        <v>1.4011904761904761</v>
      </c>
      <c r="R18" s="8">
        <f>((L18-5)*1.3+5)/M18*100/75</f>
        <v>1.5174603174603174</v>
      </c>
      <c r="S18" s="7">
        <f>J18-D18</f>
        <v>68880</v>
      </c>
      <c r="T18" s="14" t="s">
        <v>142</v>
      </c>
      <c r="U18" s="9">
        <f>S18/M18</f>
        <v>328</v>
      </c>
      <c r="V18" s="9">
        <f>(J18*1.2-D18)/M18*1.25</f>
        <v>497</v>
      </c>
      <c r="W18" s="9">
        <f>(J18*1.28-D18)/M18*1.25</f>
        <v>531.80000000000007</v>
      </c>
      <c r="X18" s="9">
        <f>(J18*1.3-D18)/M18*100/75</f>
        <v>576.5333333333333</v>
      </c>
      <c r="Y18" s="5"/>
      <c r="Z18" s="6">
        <v>54</v>
      </c>
      <c r="AA18" s="6"/>
      <c r="AB18" s="6"/>
      <c r="AC18" s="6"/>
    </row>
    <row r="19" spans="1:29" s="2" customFormat="1" ht="14.25" x14ac:dyDescent="0.15">
      <c r="A19" s="6">
        <v>243</v>
      </c>
      <c r="B19" s="6" t="s">
        <v>158</v>
      </c>
      <c r="C19" s="7">
        <v>45</v>
      </c>
      <c r="D19" s="7">
        <v>4200</v>
      </c>
      <c r="E19" s="7">
        <v>50</v>
      </c>
      <c r="F19" s="7">
        <v>20</v>
      </c>
      <c r="G19" s="7">
        <v>9</v>
      </c>
      <c r="H19" s="7">
        <v>57</v>
      </c>
      <c r="I19" s="7">
        <v>145</v>
      </c>
      <c r="J19" s="7">
        <f>G19*H19*I19</f>
        <v>74385</v>
      </c>
      <c r="K19" s="7">
        <v>20</v>
      </c>
      <c r="L19" s="7">
        <f>G19*K19+5</f>
        <v>185</v>
      </c>
      <c r="M19" s="7">
        <f>E19+(G19-1)*F19</f>
        <v>210</v>
      </c>
      <c r="N19" s="13" t="s">
        <v>142</v>
      </c>
      <c r="O19" s="8">
        <f>L19/M19</f>
        <v>0.88095238095238093</v>
      </c>
      <c r="P19" s="8">
        <f>O19*1.25</f>
        <v>1.1011904761904763</v>
      </c>
      <c r="Q19" s="8">
        <f>((L19-5)*1.28+5)/M19*1.25</f>
        <v>1.4011904761904761</v>
      </c>
      <c r="R19" s="8">
        <f>((L19-5)*1.3+5)/M19*100/75</f>
        <v>1.5174603174603174</v>
      </c>
      <c r="S19" s="7">
        <f>J19-D19</f>
        <v>70185</v>
      </c>
      <c r="T19" s="14" t="s">
        <v>142</v>
      </c>
      <c r="U19" s="9">
        <f>S19/M19</f>
        <v>334.21428571428572</v>
      </c>
      <c r="V19" s="9">
        <f>(J19*1.2-D19)/M19*1.25</f>
        <v>506.32142857142861</v>
      </c>
      <c r="W19" s="9">
        <f>(J19*1.28-D19)/M19*1.25</f>
        <v>541.74285714285713</v>
      </c>
      <c r="X19" s="9">
        <f>(J19*1.3-D19)/M19*100/75</f>
        <v>587.3047619047619</v>
      </c>
      <c r="Y19" s="5"/>
      <c r="Z19" s="6">
        <v>55</v>
      </c>
      <c r="AA19" s="6"/>
      <c r="AB19" s="6"/>
      <c r="AC19" s="6"/>
    </row>
    <row r="20" spans="1:29" s="2" customFormat="1" ht="14.25" x14ac:dyDescent="0.15">
      <c r="A20" s="6">
        <v>246</v>
      </c>
      <c r="B20" s="6" t="s">
        <v>159</v>
      </c>
      <c r="C20" s="7">
        <v>46</v>
      </c>
      <c r="D20" s="7">
        <v>4300</v>
      </c>
      <c r="E20" s="7">
        <v>40</v>
      </c>
      <c r="F20" s="7">
        <v>16</v>
      </c>
      <c r="G20" s="7">
        <v>9</v>
      </c>
      <c r="H20" s="7">
        <v>48</v>
      </c>
      <c r="I20" s="7">
        <v>146</v>
      </c>
      <c r="J20" s="7">
        <f>G20*H20*I20</f>
        <v>63072</v>
      </c>
      <c r="K20" s="7">
        <v>16</v>
      </c>
      <c r="L20" s="7">
        <f>G20*K20+5</f>
        <v>149</v>
      </c>
      <c r="M20" s="7">
        <f>E20+(G20-1)*F20</f>
        <v>168</v>
      </c>
      <c r="N20" s="13" t="s">
        <v>142</v>
      </c>
      <c r="O20" s="8">
        <f>L20/M20</f>
        <v>0.88690476190476186</v>
      </c>
      <c r="P20" s="8">
        <f>O20*1.25</f>
        <v>1.1086309523809523</v>
      </c>
      <c r="Q20" s="8">
        <f>((L20-5)*1.28+5)/M20*1.25</f>
        <v>1.4086309523809524</v>
      </c>
      <c r="R20" s="8">
        <f>((L20-5)*1.3+5)/M20*100/75</f>
        <v>1.5253968253968258</v>
      </c>
      <c r="S20" s="7">
        <f>J20-D20</f>
        <v>58772</v>
      </c>
      <c r="T20" s="14" t="s">
        <v>142</v>
      </c>
      <c r="U20" s="9">
        <f>S20/M20</f>
        <v>349.83333333333331</v>
      </c>
      <c r="V20" s="9">
        <f>(J20*1.2-D20)/M20*1.25</f>
        <v>531.14880952380952</v>
      </c>
      <c r="W20" s="9">
        <f>(J20*1.28-D20)/M20*1.25</f>
        <v>568.69166666666672</v>
      </c>
      <c r="X20" s="9">
        <f>(J20*1.3-D20)/M20*100/75</f>
        <v>616.61587301587304</v>
      </c>
      <c r="Y20" s="5"/>
      <c r="Z20" s="6">
        <v>56</v>
      </c>
      <c r="AA20" s="6"/>
      <c r="AB20" s="6"/>
      <c r="AC20" s="6"/>
    </row>
    <row r="21" spans="1:29" s="2" customFormat="1" ht="14.25" x14ac:dyDescent="0.15">
      <c r="A21" s="6">
        <v>247</v>
      </c>
      <c r="B21" s="6" t="s">
        <v>160</v>
      </c>
      <c r="C21" s="7">
        <v>47</v>
      </c>
      <c r="D21" s="7">
        <v>4400</v>
      </c>
      <c r="E21" s="7">
        <v>40</v>
      </c>
      <c r="F21" s="7">
        <v>16</v>
      </c>
      <c r="G21" s="7">
        <v>9</v>
      </c>
      <c r="H21" s="7">
        <v>48</v>
      </c>
      <c r="I21" s="7">
        <v>147</v>
      </c>
      <c r="J21" s="7">
        <f>G21*H21*I21</f>
        <v>63504</v>
      </c>
      <c r="K21" s="7">
        <v>16</v>
      </c>
      <c r="L21" s="7">
        <f>G21*K21+5</f>
        <v>149</v>
      </c>
      <c r="M21" s="7">
        <f>E21+(G21-1)*F21</f>
        <v>168</v>
      </c>
      <c r="N21" s="13" t="s">
        <v>142</v>
      </c>
      <c r="O21" s="8">
        <f>L21/M21</f>
        <v>0.88690476190476186</v>
      </c>
      <c r="P21" s="8">
        <f>O21*1.25</f>
        <v>1.1086309523809523</v>
      </c>
      <c r="Q21" s="8">
        <f>((L21-5)*1.28+5)/M21*1.25</f>
        <v>1.4086309523809524</v>
      </c>
      <c r="R21" s="8">
        <f>((L21-5)*1.3+5)/M21*100/75</f>
        <v>1.5253968253968258</v>
      </c>
      <c r="S21" s="7">
        <f>J21-D21</f>
        <v>59104</v>
      </c>
      <c r="T21" s="14" t="s">
        <v>142</v>
      </c>
      <c r="U21" s="9">
        <f>S21/M21</f>
        <v>351.8095238095238</v>
      </c>
      <c r="V21" s="9">
        <f>(J21*1.2-D21)/M21*1.25</f>
        <v>534.26190476190482</v>
      </c>
      <c r="W21" s="9">
        <f>(J21*1.28-D21)/M21*1.25</f>
        <v>572.06190476190477</v>
      </c>
      <c r="X21" s="9">
        <f>(J21*1.3-D21)/M21*100/75</f>
        <v>620.27936507936499</v>
      </c>
      <c r="Y21" s="5"/>
      <c r="Z21" s="6">
        <v>57</v>
      </c>
      <c r="AA21" s="6"/>
      <c r="AB21" s="6"/>
      <c r="AC21" s="6"/>
    </row>
    <row r="22" spans="1:29" s="2" customFormat="1" ht="14.25" x14ac:dyDescent="0.15">
      <c r="A22" s="6">
        <v>244</v>
      </c>
      <c r="B22" s="6" t="s">
        <v>161</v>
      </c>
      <c r="C22" s="7">
        <v>48</v>
      </c>
      <c r="D22" s="7">
        <v>4660</v>
      </c>
      <c r="E22" s="7">
        <v>45</v>
      </c>
      <c r="F22" s="7">
        <v>18</v>
      </c>
      <c r="G22" s="7">
        <v>9</v>
      </c>
      <c r="H22" s="7">
        <v>53</v>
      </c>
      <c r="I22" s="7">
        <v>148</v>
      </c>
      <c r="J22" s="7">
        <f>G22*H22*I22</f>
        <v>70596</v>
      </c>
      <c r="K22" s="7">
        <v>21</v>
      </c>
      <c r="L22" s="7">
        <f>G22*K22+5</f>
        <v>194</v>
      </c>
      <c r="M22" s="7">
        <f>E22+(G22-1)*F22</f>
        <v>189</v>
      </c>
      <c r="N22" s="13" t="s">
        <v>142</v>
      </c>
      <c r="O22" s="8">
        <f>L22/M22</f>
        <v>1.0264550264550265</v>
      </c>
      <c r="P22" s="8">
        <f>O22*1.25</f>
        <v>1.2830687830687832</v>
      </c>
      <c r="Q22" s="8">
        <f>((L22-5)*1.28+5)/M22*1.25</f>
        <v>1.6330687830687831</v>
      </c>
      <c r="R22" s="8">
        <f>((L22-5)*1.3+5)/M22*100/75</f>
        <v>1.7686067019400356</v>
      </c>
      <c r="S22" s="7">
        <f>J22-D22</f>
        <v>65936</v>
      </c>
      <c r="T22" s="14" t="s">
        <v>142</v>
      </c>
      <c r="U22" s="9">
        <f>S22/M22</f>
        <v>348.86772486772486</v>
      </c>
      <c r="V22" s="9">
        <f>(J22*1.2-D22)/M22*1.25</f>
        <v>529.4656084656084</v>
      </c>
      <c r="W22" s="9">
        <f>(J22*1.28-D22)/M22*1.25</f>
        <v>566.81798941798945</v>
      </c>
      <c r="X22" s="9">
        <f>(J22*1.3-D22)/M22*100/75</f>
        <v>614.56649029982361</v>
      </c>
      <c r="Y22" s="5"/>
      <c r="Z22" s="6">
        <v>58</v>
      </c>
      <c r="AA22" s="6"/>
      <c r="AB22" s="6"/>
      <c r="AC22" s="6"/>
    </row>
    <row r="23" spans="1:29" s="2" customFormat="1" ht="14.25" x14ac:dyDescent="0.15">
      <c r="A23" s="6">
        <v>249</v>
      </c>
      <c r="B23" s="6" t="s">
        <v>162</v>
      </c>
      <c r="C23" s="7">
        <v>49</v>
      </c>
      <c r="D23" s="7">
        <v>4760</v>
      </c>
      <c r="E23" s="7">
        <v>45</v>
      </c>
      <c r="F23" s="7">
        <v>18</v>
      </c>
      <c r="G23" s="7">
        <v>9</v>
      </c>
      <c r="H23" s="7">
        <v>53</v>
      </c>
      <c r="I23" s="7">
        <v>149</v>
      </c>
      <c r="J23" s="7">
        <f>G23*H23*I23</f>
        <v>71073</v>
      </c>
      <c r="K23" s="7">
        <v>21</v>
      </c>
      <c r="L23" s="7">
        <f>G23*K23+5</f>
        <v>194</v>
      </c>
      <c r="M23" s="7">
        <f>E23+(G23-1)*F23</f>
        <v>189</v>
      </c>
      <c r="N23" s="13" t="s">
        <v>142</v>
      </c>
      <c r="O23" s="8">
        <f>L23/M23</f>
        <v>1.0264550264550265</v>
      </c>
      <c r="P23" s="8">
        <f>O23*1.25</f>
        <v>1.2830687830687832</v>
      </c>
      <c r="Q23" s="8">
        <f>((L23-5)*1.28+5)/M23*1.25</f>
        <v>1.6330687830687831</v>
      </c>
      <c r="R23" s="8">
        <f>((L23-5)*1.3+5)/M23*100/75</f>
        <v>1.7686067019400356</v>
      </c>
      <c r="S23" s="7">
        <f>J23-D23</f>
        <v>66313</v>
      </c>
      <c r="T23" s="14" t="s">
        <v>142</v>
      </c>
      <c r="U23" s="9">
        <f>S23/M23</f>
        <v>350.86243386243387</v>
      </c>
      <c r="V23" s="9">
        <f>(J23*1.2-D23)/M23*1.25</f>
        <v>532.58994708994703</v>
      </c>
      <c r="W23" s="9">
        <f>(J23*1.28-D23)/M23*1.25</f>
        <v>570.194708994709</v>
      </c>
      <c r="X23" s="9">
        <f>(J23*1.3-D23)/M23*100/75</f>
        <v>618.23562610229283</v>
      </c>
      <c r="Y23" s="5"/>
      <c r="Z23" s="6">
        <v>59</v>
      </c>
      <c r="AA23" s="6"/>
      <c r="AB23" s="6"/>
      <c r="AC23" s="6"/>
    </row>
    <row r="24" spans="1:29" s="2" customFormat="1" ht="14.25" x14ac:dyDescent="0.15">
      <c r="A24" s="6">
        <v>251</v>
      </c>
      <c r="B24" s="6" t="s">
        <v>163</v>
      </c>
      <c r="C24" s="7">
        <v>50</v>
      </c>
      <c r="D24" s="7">
        <v>4820</v>
      </c>
      <c r="E24" s="7">
        <v>42</v>
      </c>
      <c r="F24" s="7">
        <v>17</v>
      </c>
      <c r="G24" s="7">
        <v>8</v>
      </c>
      <c r="H24" s="7">
        <v>58</v>
      </c>
      <c r="I24" s="7">
        <v>150</v>
      </c>
      <c r="J24" s="7">
        <f>G24*H24*I24</f>
        <v>69600</v>
      </c>
      <c r="K24" s="7">
        <v>22</v>
      </c>
      <c r="L24" s="7">
        <f>G24*K24+5</f>
        <v>181</v>
      </c>
      <c r="M24" s="7">
        <f>E24+(G24-1)*F24</f>
        <v>161</v>
      </c>
      <c r="N24" s="13" t="s">
        <v>142</v>
      </c>
      <c r="O24" s="8">
        <f>L24/M24</f>
        <v>1.1242236024844721</v>
      </c>
      <c r="P24" s="8">
        <f>O24*1.25</f>
        <v>1.40527950310559</v>
      </c>
      <c r="Q24" s="8">
        <f>((L24-5)*1.28+5)/M24*1.25</f>
        <v>1.7878881987577642</v>
      </c>
      <c r="R24" s="8">
        <f>((L24-5)*1.3+5)/M24*100/75</f>
        <v>1.9362318840579713</v>
      </c>
      <c r="S24" s="7">
        <f>J24-D24</f>
        <v>64780</v>
      </c>
      <c r="T24" s="14" t="s">
        <v>142</v>
      </c>
      <c r="U24" s="9">
        <f>S24/M24</f>
        <v>402.36024844720498</v>
      </c>
      <c r="V24" s="9">
        <f>(J24*1.2-D24)/M24*1.25</f>
        <v>611.02484472049684</v>
      </c>
      <c r="W24" s="9">
        <f>(J24*1.28-D24)/M24*1.25</f>
        <v>654.25465838509308</v>
      </c>
      <c r="X24" s="9">
        <f>(J24*1.3-D24)/M24*100/75</f>
        <v>709.39958592132507</v>
      </c>
      <c r="Y24" s="5"/>
      <c r="Z24" s="6">
        <v>60</v>
      </c>
      <c r="AA24" s="6"/>
      <c r="AB24" s="6"/>
      <c r="AC24" s="6"/>
    </row>
    <row r="25" spans="1:29" s="2" customFormat="1" ht="14.25" x14ac:dyDescent="0.15">
      <c r="A25" s="6">
        <v>253</v>
      </c>
      <c r="B25" s="6" t="s">
        <v>164</v>
      </c>
      <c r="C25" s="7">
        <v>51</v>
      </c>
      <c r="D25" s="7">
        <v>4850</v>
      </c>
      <c r="E25" s="7">
        <v>45</v>
      </c>
      <c r="F25" s="7">
        <v>18</v>
      </c>
      <c r="G25" s="7">
        <v>8</v>
      </c>
      <c r="H25" s="7">
        <v>60</v>
      </c>
      <c r="I25" s="7">
        <v>152</v>
      </c>
      <c r="J25" s="7">
        <f>G25*H25*I25</f>
        <v>72960</v>
      </c>
      <c r="K25" s="7">
        <v>23</v>
      </c>
      <c r="L25" s="7">
        <f>G25*K25+5</f>
        <v>189</v>
      </c>
      <c r="M25" s="7">
        <f>E25+(G25-1)*F25</f>
        <v>171</v>
      </c>
      <c r="N25" s="13" t="s">
        <v>142</v>
      </c>
      <c r="O25" s="8">
        <f>L25/M25</f>
        <v>1.1052631578947369</v>
      </c>
      <c r="P25" s="8">
        <f>O25*1.25</f>
        <v>1.3815789473684212</v>
      </c>
      <c r="Q25" s="8">
        <f>((L25-5)*1.28+5)/M25*1.25</f>
        <v>1.7581871345029241</v>
      </c>
      <c r="R25" s="8">
        <f>((L25-5)*1.3+5)/M25*100/75</f>
        <v>1.9040935672514618</v>
      </c>
      <c r="S25" s="7">
        <f>J25-D25</f>
        <v>68110</v>
      </c>
      <c r="T25" s="14" t="s">
        <v>142</v>
      </c>
      <c r="U25" s="9">
        <f>S25/M25</f>
        <v>398.30409356725147</v>
      </c>
      <c r="V25" s="9">
        <f>(J25*1.2-D25)/M25*1.25</f>
        <v>604.546783625731</v>
      </c>
      <c r="W25" s="9">
        <f>(J25*1.28-D25)/M25*1.25</f>
        <v>647.21345029239774</v>
      </c>
      <c r="X25" s="9">
        <f>(J25*1.3-D25)/M25*100/75</f>
        <v>701.738791423002</v>
      </c>
      <c r="Y25" s="5"/>
      <c r="Z25" s="6">
        <v>61</v>
      </c>
      <c r="AA25" s="6"/>
      <c r="AB25" s="6"/>
      <c r="AC25" s="6"/>
    </row>
    <row r="26" spans="1:29" s="2" customFormat="1" ht="14.25" x14ac:dyDescent="0.15">
      <c r="A26" s="6">
        <v>266</v>
      </c>
      <c r="B26" s="6" t="s">
        <v>165</v>
      </c>
      <c r="C26" s="7">
        <v>52</v>
      </c>
      <c r="D26" s="7">
        <v>4900</v>
      </c>
      <c r="E26" s="7">
        <v>45</v>
      </c>
      <c r="F26" s="7">
        <v>18</v>
      </c>
      <c r="G26" s="7">
        <v>8</v>
      </c>
      <c r="H26" s="7">
        <v>60</v>
      </c>
      <c r="I26" s="7">
        <v>153</v>
      </c>
      <c r="J26" s="7">
        <f>G26*H26*I26</f>
        <v>73440</v>
      </c>
      <c r="K26" s="7">
        <v>22</v>
      </c>
      <c r="L26" s="7">
        <f>G26*K26+5</f>
        <v>181</v>
      </c>
      <c r="M26" s="7">
        <f>E26+(G26-1)*F26</f>
        <v>171</v>
      </c>
      <c r="N26" s="13" t="s">
        <v>142</v>
      </c>
      <c r="O26" s="8">
        <f>L26/M26</f>
        <v>1.0584795321637428</v>
      </c>
      <c r="P26" s="8">
        <f>O26*1.25</f>
        <v>1.3230994152046784</v>
      </c>
      <c r="Q26" s="8">
        <f>((L26-5)*1.28+5)/M26*1.25</f>
        <v>1.6833333333333333</v>
      </c>
      <c r="R26" s="8">
        <f>((L26-5)*1.3+5)/M26*100/75</f>
        <v>1.8230019493177387</v>
      </c>
      <c r="S26" s="7">
        <f>J26-D26</f>
        <v>68540</v>
      </c>
      <c r="T26" s="14" t="s">
        <v>142</v>
      </c>
      <c r="U26" s="9">
        <f>S26/M26</f>
        <v>400.81871345029242</v>
      </c>
      <c r="V26" s="9">
        <f>(J26*1.2-D26)/M26*1.25</f>
        <v>608.39181286549706</v>
      </c>
      <c r="W26" s="9">
        <f>(J26*1.28-D26)/M26*1.25</f>
        <v>651.33918128654966</v>
      </c>
      <c r="X26" s="9">
        <f>(J26*1.3-D26)/M26*100/75</f>
        <v>706.21442495126712</v>
      </c>
      <c r="Y26" s="5"/>
      <c r="Z26" s="6">
        <v>61</v>
      </c>
      <c r="AA26" s="6"/>
      <c r="AB26" s="6"/>
      <c r="AC26" s="6"/>
    </row>
    <row r="27" spans="1:29" s="2" customFormat="1" ht="14.25" x14ac:dyDescent="0.15">
      <c r="A27" s="6">
        <v>250</v>
      </c>
      <c r="B27" s="6" t="s">
        <v>166</v>
      </c>
      <c r="C27" s="7">
        <v>53</v>
      </c>
      <c r="D27" s="7">
        <v>4930</v>
      </c>
      <c r="E27" s="7">
        <v>42</v>
      </c>
      <c r="F27" s="7">
        <v>17</v>
      </c>
      <c r="G27" s="7">
        <v>8</v>
      </c>
      <c r="H27" s="7">
        <v>61</v>
      </c>
      <c r="I27" s="7">
        <v>154</v>
      </c>
      <c r="J27" s="7">
        <f>G27*H27*I27</f>
        <v>75152</v>
      </c>
      <c r="K27" s="7">
        <v>21</v>
      </c>
      <c r="L27" s="7">
        <f>G27*K27+5</f>
        <v>173</v>
      </c>
      <c r="M27" s="7">
        <f>E27+(G27-1)*F27</f>
        <v>161</v>
      </c>
      <c r="N27" s="13" t="s">
        <v>142</v>
      </c>
      <c r="O27" s="8">
        <f>L27/M27</f>
        <v>1.0745341614906831</v>
      </c>
      <c r="P27" s="8">
        <f>O27*1.25</f>
        <v>1.3431677018633539</v>
      </c>
      <c r="Q27" s="8">
        <f>((L27-5)*1.28+5)/M27*1.25</f>
        <v>1.7083850931677018</v>
      </c>
      <c r="R27" s="8">
        <f>((L27-5)*1.3+5)/M27*100/75</f>
        <v>1.8501035196687372</v>
      </c>
      <c r="S27" s="7">
        <f>J27-D27</f>
        <v>70222</v>
      </c>
      <c r="T27" s="14" t="s">
        <v>142</v>
      </c>
      <c r="U27" s="9">
        <f>S27/M27</f>
        <v>436.16149068322983</v>
      </c>
      <c r="V27" s="9">
        <f>(J27*1.2-D27)/M27*1.25</f>
        <v>661.8975155279503</v>
      </c>
      <c r="W27" s="9">
        <f>(J27*1.28-D27)/M27*1.25</f>
        <v>708.57577639751548</v>
      </c>
      <c r="X27" s="9">
        <f>(J27*1.3-D27)/M27*100/75</f>
        <v>768.26169772256742</v>
      </c>
      <c r="Y27" s="5"/>
      <c r="Z27" s="6">
        <v>62</v>
      </c>
      <c r="AA27" s="6"/>
      <c r="AB27" s="6"/>
      <c r="AC27" s="6"/>
    </row>
    <row r="28" spans="1:29" s="2" customFormat="1" ht="14.25" x14ac:dyDescent="0.15">
      <c r="A28" s="6">
        <v>262</v>
      </c>
      <c r="B28" s="6" t="s">
        <v>167</v>
      </c>
      <c r="C28" s="7">
        <v>54</v>
      </c>
      <c r="D28" s="7">
        <v>4960</v>
      </c>
      <c r="E28" s="7">
        <v>50</v>
      </c>
      <c r="F28" s="7">
        <v>20</v>
      </c>
      <c r="G28" s="7">
        <v>9</v>
      </c>
      <c r="H28" s="7">
        <v>61</v>
      </c>
      <c r="I28" s="7">
        <v>154</v>
      </c>
      <c r="J28" s="7">
        <f>G28*H28*I28</f>
        <v>84546</v>
      </c>
      <c r="K28" s="7">
        <v>21</v>
      </c>
      <c r="L28" s="7">
        <f>G28*K28+5</f>
        <v>194</v>
      </c>
      <c r="M28" s="7">
        <f>E28+(G28-1)*F28</f>
        <v>210</v>
      </c>
      <c r="N28" s="13" t="s">
        <v>142</v>
      </c>
      <c r="O28" s="8">
        <f>L28/M28</f>
        <v>0.92380952380952386</v>
      </c>
      <c r="P28" s="8">
        <f>O28*1.25</f>
        <v>1.1547619047619049</v>
      </c>
      <c r="Q28" s="8">
        <f>((L28-5)*1.28+5)/M28*1.25</f>
        <v>1.4697619047619048</v>
      </c>
      <c r="R28" s="8">
        <f>((L28-5)*1.3+5)/M28*100/75</f>
        <v>1.5917460317460319</v>
      </c>
      <c r="S28" s="7">
        <f>J28-D28</f>
        <v>79586</v>
      </c>
      <c r="T28" s="14" t="s">
        <v>142</v>
      </c>
      <c r="U28" s="9">
        <f>S28/M28</f>
        <v>378.98095238095237</v>
      </c>
      <c r="V28" s="9">
        <f>(J28*1.2-D28)/M28*1.25</f>
        <v>574.37619047619046</v>
      </c>
      <c r="W28" s="9">
        <f>(J28*1.28-D28)/M28*1.25</f>
        <v>614.63619047619045</v>
      </c>
      <c r="X28" s="9">
        <f>(J28*1.3-D28)/M28*100/75</f>
        <v>666.34793650793654</v>
      </c>
      <c r="Y28" s="5"/>
      <c r="Z28" s="6">
        <v>63</v>
      </c>
      <c r="AA28" s="6"/>
      <c r="AB28" s="6"/>
      <c r="AC28" s="6"/>
    </row>
    <row r="29" spans="1:29" s="2" customFormat="1" ht="14.25" x14ac:dyDescent="0.15">
      <c r="A29" s="6">
        <v>268</v>
      </c>
      <c r="B29" s="6" t="s">
        <v>168</v>
      </c>
      <c r="C29" s="7">
        <v>55</v>
      </c>
      <c r="D29" s="7">
        <v>4980</v>
      </c>
      <c r="E29" s="7">
        <v>50</v>
      </c>
      <c r="F29" s="7">
        <v>20</v>
      </c>
      <c r="G29" s="7">
        <v>9</v>
      </c>
      <c r="H29" s="7">
        <v>62</v>
      </c>
      <c r="I29" s="7">
        <v>155</v>
      </c>
      <c r="J29" s="7">
        <f>G29*H29*I29</f>
        <v>86490</v>
      </c>
      <c r="K29" s="7">
        <v>21</v>
      </c>
      <c r="L29" s="7">
        <f>G29*K29+5</f>
        <v>194</v>
      </c>
      <c r="M29" s="7">
        <f>E29+(G29-1)*F29</f>
        <v>210</v>
      </c>
      <c r="N29" s="13" t="s">
        <v>142</v>
      </c>
      <c r="O29" s="8">
        <f>L29/M29</f>
        <v>0.92380952380952386</v>
      </c>
      <c r="P29" s="8">
        <f>O29*1.25</f>
        <v>1.1547619047619049</v>
      </c>
      <c r="Q29" s="8">
        <f>((L29-5)*1.28+5)/M29*1.25</f>
        <v>1.4697619047619048</v>
      </c>
      <c r="R29" s="8">
        <f>((L29-5)*1.3+5)/M29*100/75</f>
        <v>1.5917460317460319</v>
      </c>
      <c r="S29" s="7">
        <f>J29-D29</f>
        <v>81510</v>
      </c>
      <c r="T29" s="14" t="s">
        <v>142</v>
      </c>
      <c r="U29" s="9">
        <f>S29/M29</f>
        <v>388.14285714285717</v>
      </c>
      <c r="V29" s="9">
        <f>(J29*1.2-D29)/M29*1.25</f>
        <v>588.14285714285711</v>
      </c>
      <c r="W29" s="9">
        <f>(J29*1.28-D29)/M29*1.25</f>
        <v>629.32857142857142</v>
      </c>
      <c r="X29" s="9">
        <f>(J29*1.3-D29)/M29*100/75</f>
        <v>682.26666666666665</v>
      </c>
      <c r="Y29" s="5"/>
      <c r="Z29" s="6">
        <v>63</v>
      </c>
      <c r="AA29" s="6"/>
      <c r="AB29" s="6"/>
      <c r="AC29" s="6"/>
    </row>
  </sheetData>
  <mergeCells count="1">
    <mergeCell ref="A1:AC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workbookViewId="0">
      <selection activeCell="E17" sqref="E17"/>
    </sheetView>
  </sheetViews>
  <sheetFormatPr defaultRowHeight="13.5" x14ac:dyDescent="0.15"/>
  <sheetData>
    <row r="1" spans="1:29" ht="14.25" x14ac:dyDescent="0.15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67.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</row>
    <row r="3" spans="1:29" x14ac:dyDescent="0.15">
      <c r="A3" s="6">
        <v>471</v>
      </c>
      <c r="B3" s="6" t="s">
        <v>170</v>
      </c>
      <c r="C3" s="7">
        <v>40</v>
      </c>
      <c r="D3" s="7">
        <v>4800</v>
      </c>
      <c r="E3" s="7">
        <v>46</v>
      </c>
      <c r="F3" s="7">
        <v>20</v>
      </c>
      <c r="G3" s="7">
        <v>5</v>
      </c>
      <c r="H3" s="7">
        <v>40</v>
      </c>
      <c r="I3" s="7">
        <v>380</v>
      </c>
      <c r="J3" s="7">
        <f>G3*H3*I3</f>
        <v>76000</v>
      </c>
      <c r="K3" s="7">
        <v>37</v>
      </c>
      <c r="L3" s="7">
        <f>G3*K3+5</f>
        <v>190</v>
      </c>
      <c r="M3" s="7">
        <f>E3+(G3-1)*F3</f>
        <v>126</v>
      </c>
      <c r="N3" s="13" t="s">
        <v>142</v>
      </c>
      <c r="O3" s="13" t="s">
        <v>142</v>
      </c>
      <c r="P3" s="8">
        <f>L3/M3</f>
        <v>1.5079365079365079</v>
      </c>
      <c r="Q3" s="8">
        <f>((L3-5)*1.28+5)/M3*1.25</f>
        <v>2.3988095238095237</v>
      </c>
      <c r="R3" s="8">
        <f>((L3-5)*1.3+5)/M3*100/75</f>
        <v>2.5978835978835981</v>
      </c>
      <c r="S3" s="7">
        <f>J3-D3</f>
        <v>71200</v>
      </c>
      <c r="T3" s="14" t="s">
        <v>142</v>
      </c>
      <c r="U3" s="14" t="s">
        <v>142</v>
      </c>
      <c r="V3" s="9">
        <f>S3/M3</f>
        <v>565.07936507936506</v>
      </c>
      <c r="W3" s="9">
        <f>(J3*1.28-D3)/M3*1.25</f>
        <v>917.46031746031747</v>
      </c>
      <c r="X3" s="9">
        <f>(J3*1.3-D3)/M3*100/75</f>
        <v>994.70899470899462</v>
      </c>
      <c r="Y3" s="5"/>
      <c r="Z3" s="6">
        <v>50</v>
      </c>
      <c r="AA3" s="6"/>
      <c r="AB3" s="6"/>
      <c r="AC3" s="6"/>
    </row>
    <row r="4" spans="1:29" x14ac:dyDescent="0.15">
      <c r="A4" s="6">
        <v>461</v>
      </c>
      <c r="B4" s="6" t="s">
        <v>171</v>
      </c>
      <c r="C4" s="7">
        <v>41</v>
      </c>
      <c r="D4" s="7">
        <v>5000</v>
      </c>
      <c r="E4" s="7">
        <v>48</v>
      </c>
      <c r="F4" s="7">
        <v>22</v>
      </c>
      <c r="G4" s="7">
        <v>5</v>
      </c>
      <c r="H4" s="7">
        <v>42</v>
      </c>
      <c r="I4" s="7">
        <v>400</v>
      </c>
      <c r="J4" s="7">
        <f>G4*H4*I4</f>
        <v>84000</v>
      </c>
      <c r="K4" s="7">
        <v>40</v>
      </c>
      <c r="L4" s="7">
        <f>G4*K4+5</f>
        <v>205</v>
      </c>
      <c r="M4" s="7">
        <f>E4+(G4-1)*F4</f>
        <v>136</v>
      </c>
      <c r="N4" s="13" t="s">
        <v>142</v>
      </c>
      <c r="O4" s="13" t="s">
        <v>142</v>
      </c>
      <c r="P4" s="8">
        <f>L4/M4</f>
        <v>1.5073529411764706</v>
      </c>
      <c r="Q4" s="8">
        <f>((L4-5)*1.28+5)/M4*1.25</f>
        <v>2.3988970588235294</v>
      </c>
      <c r="R4" s="8">
        <f>((L4-5)*1.3+5)/M4*100/75</f>
        <v>2.5980392156862746</v>
      </c>
      <c r="S4" s="7">
        <f>J4-D4</f>
        <v>79000</v>
      </c>
      <c r="T4" s="14" t="s">
        <v>142</v>
      </c>
      <c r="U4" s="14" t="s">
        <v>142</v>
      </c>
      <c r="V4" s="9">
        <f>S4/M4</f>
        <v>580.88235294117646</v>
      </c>
      <c r="W4" s="9">
        <f>(J4*1.28-D4)/M4*1.25</f>
        <v>942.27941176470597</v>
      </c>
      <c r="X4" s="9">
        <f>(J4*1.3-D4)/M4*100/75</f>
        <v>1021.5686274509803</v>
      </c>
      <c r="Y4" s="5"/>
      <c r="Z4" s="6">
        <v>51</v>
      </c>
      <c r="AA4" s="6"/>
      <c r="AB4" s="6"/>
      <c r="AC4" s="6"/>
    </row>
    <row r="5" spans="1:29" x14ac:dyDescent="0.15">
      <c r="A5" s="6">
        <v>469</v>
      </c>
      <c r="B5" s="6" t="s">
        <v>172</v>
      </c>
      <c r="C5" s="7">
        <v>42</v>
      </c>
      <c r="D5" s="7">
        <v>5100</v>
      </c>
      <c r="E5" s="7">
        <v>47</v>
      </c>
      <c r="F5" s="7">
        <v>21</v>
      </c>
      <c r="G5" s="7">
        <v>5</v>
      </c>
      <c r="H5" s="7">
        <v>39</v>
      </c>
      <c r="I5" s="7">
        <v>420</v>
      </c>
      <c r="J5" s="7">
        <f>G5*H5*I5</f>
        <v>81900</v>
      </c>
      <c r="K5" s="7">
        <v>39</v>
      </c>
      <c r="L5" s="7">
        <f>G5*K5+5</f>
        <v>200</v>
      </c>
      <c r="M5" s="7">
        <f>E5+(G5-1)*F5</f>
        <v>131</v>
      </c>
      <c r="N5" s="13" t="s">
        <v>142</v>
      </c>
      <c r="O5" s="13" t="s">
        <v>142</v>
      </c>
      <c r="P5" s="8">
        <f>L5/M5</f>
        <v>1.5267175572519085</v>
      </c>
      <c r="Q5" s="8">
        <f>((L5-5)*1.28+5)/M5*1.25</f>
        <v>2.4293893129770989</v>
      </c>
      <c r="R5" s="8">
        <f>((L5-5)*1.3+5)/M5*100/75</f>
        <v>2.6310432569974553</v>
      </c>
      <c r="S5" s="7">
        <f>J5-D5</f>
        <v>76800</v>
      </c>
      <c r="T5" s="14" t="s">
        <v>142</v>
      </c>
      <c r="U5" s="14" t="s">
        <v>142</v>
      </c>
      <c r="V5" s="9">
        <f>S5/M5</f>
        <v>586.25954198473278</v>
      </c>
      <c r="W5" s="9">
        <f>(J5*1.28-D5)/M5*1.25</f>
        <v>951.6412213740457</v>
      </c>
      <c r="X5" s="9">
        <f>(J5*1.3-D5)/M5*100/75</f>
        <v>1031.7557251908397</v>
      </c>
      <c r="Y5" s="5"/>
      <c r="Z5" s="6">
        <v>52</v>
      </c>
      <c r="AA5" s="6"/>
      <c r="AB5" s="6"/>
      <c r="AC5" s="6"/>
    </row>
    <row r="6" spans="1:29" x14ac:dyDescent="0.15">
      <c r="A6" s="6">
        <v>468</v>
      </c>
      <c r="B6" s="6" t="s">
        <v>173</v>
      </c>
      <c r="C6" s="7">
        <v>43</v>
      </c>
      <c r="D6" s="7">
        <v>5200</v>
      </c>
      <c r="E6" s="7">
        <v>50</v>
      </c>
      <c r="F6" s="7">
        <v>24</v>
      </c>
      <c r="G6" s="7">
        <v>6</v>
      </c>
      <c r="H6" s="7">
        <v>41</v>
      </c>
      <c r="I6" s="7">
        <v>430</v>
      </c>
      <c r="J6" s="7">
        <f>G6*H6*I6</f>
        <v>105780</v>
      </c>
      <c r="K6" s="7">
        <v>42</v>
      </c>
      <c r="L6" s="7">
        <f>G6*K6+5</f>
        <v>257</v>
      </c>
      <c r="M6" s="7">
        <f>E6+(G6-1)*F6</f>
        <v>170</v>
      </c>
      <c r="N6" s="13" t="s">
        <v>142</v>
      </c>
      <c r="O6" s="13" t="s">
        <v>142</v>
      </c>
      <c r="P6" s="8">
        <f>L6/M6</f>
        <v>1.5117647058823529</v>
      </c>
      <c r="Q6" s="8">
        <f>((L6-5)*1.28+5)/M6*1.25</f>
        <v>2.408529411764706</v>
      </c>
      <c r="R6" s="8">
        <f>((L6-5)*1.3+5)/M6*100/75</f>
        <v>2.6086274509803924</v>
      </c>
      <c r="S6" s="7">
        <f>J6-D6</f>
        <v>100580</v>
      </c>
      <c r="T6" s="14" t="s">
        <v>142</v>
      </c>
      <c r="U6" s="14" t="s">
        <v>142</v>
      </c>
      <c r="V6" s="9">
        <f>S6/M6</f>
        <v>591.64705882352939</v>
      </c>
      <c r="W6" s="9">
        <f>(J6*1.28-D6)/M6*1.25</f>
        <v>957.34117647058827</v>
      </c>
      <c r="X6" s="9">
        <f>(J6*1.3-D6)/M6*100/75</f>
        <v>1037.7568627450983</v>
      </c>
      <c r="Y6" s="5"/>
      <c r="Z6" s="6">
        <v>53</v>
      </c>
      <c r="AA6" s="6"/>
      <c r="AB6" s="6"/>
      <c r="AC6" s="6"/>
    </row>
    <row r="7" spans="1:29" x14ac:dyDescent="0.15">
      <c r="A7" s="6">
        <v>463</v>
      </c>
      <c r="B7" s="6" t="s">
        <v>174</v>
      </c>
      <c r="C7" s="7">
        <v>45</v>
      </c>
      <c r="D7" s="7">
        <v>5300</v>
      </c>
      <c r="E7" s="7">
        <v>49</v>
      </c>
      <c r="F7" s="7">
        <v>22</v>
      </c>
      <c r="G7" s="7">
        <v>6</v>
      </c>
      <c r="H7" s="7">
        <v>44</v>
      </c>
      <c r="I7" s="7">
        <v>390</v>
      </c>
      <c r="J7" s="7">
        <f>G7*H7*I7</f>
        <v>102960</v>
      </c>
      <c r="K7" s="7">
        <v>39</v>
      </c>
      <c r="L7" s="7">
        <f>G7*K7+5</f>
        <v>239</v>
      </c>
      <c r="M7" s="7">
        <f>E7+(G7-1)*F7</f>
        <v>159</v>
      </c>
      <c r="N7" s="13" t="s">
        <v>142</v>
      </c>
      <c r="O7" s="13" t="s">
        <v>142</v>
      </c>
      <c r="P7" s="8">
        <f>L7/M7</f>
        <v>1.5031446540880504</v>
      </c>
      <c r="Q7" s="8">
        <f>((L7-5)*1.28+5)/M7*1.25</f>
        <v>2.3940251572327043</v>
      </c>
      <c r="R7" s="8">
        <f>((L7-5)*1.3+5)/M7*100/75</f>
        <v>2.5928721174004195</v>
      </c>
      <c r="S7" s="7">
        <f>J7-D7</f>
        <v>97660</v>
      </c>
      <c r="T7" s="14" t="s">
        <v>142</v>
      </c>
      <c r="U7" s="14" t="s">
        <v>142</v>
      </c>
      <c r="V7" s="9">
        <f>S7/M7</f>
        <v>614.21383647798746</v>
      </c>
      <c r="W7" s="9">
        <f>(J7*1.28-D7)/M7*1.25</f>
        <v>994.40880503144638</v>
      </c>
      <c r="X7" s="9">
        <f>(J7*1.3-D7)/M7*100/75</f>
        <v>1077.9706498951782</v>
      </c>
      <c r="Y7" s="5"/>
      <c r="Z7" s="6">
        <v>55</v>
      </c>
      <c r="AA7" s="6"/>
      <c r="AB7" s="6"/>
      <c r="AC7" s="6"/>
    </row>
    <row r="8" spans="1:29" x14ac:dyDescent="0.15">
      <c r="A8" s="6">
        <v>466</v>
      </c>
      <c r="B8" s="6" t="s">
        <v>175</v>
      </c>
      <c r="C8" s="7">
        <v>46</v>
      </c>
      <c r="D8" s="7">
        <v>5600</v>
      </c>
      <c r="E8" s="7">
        <v>52</v>
      </c>
      <c r="F8" s="7">
        <v>25</v>
      </c>
      <c r="G8" s="7">
        <v>6</v>
      </c>
      <c r="H8" s="7">
        <v>45</v>
      </c>
      <c r="I8" s="7">
        <v>400</v>
      </c>
      <c r="J8" s="7">
        <f>G8*H8*I8</f>
        <v>108000</v>
      </c>
      <c r="K8" s="7">
        <v>40</v>
      </c>
      <c r="L8" s="7">
        <f>G8*K8+5</f>
        <v>245</v>
      </c>
      <c r="M8" s="7">
        <f>E8+(G8-1)*F8</f>
        <v>177</v>
      </c>
      <c r="N8" s="13" t="s">
        <v>142</v>
      </c>
      <c r="O8" s="13" t="s">
        <v>142</v>
      </c>
      <c r="P8" s="8">
        <f>L8/M8</f>
        <v>1.384180790960452</v>
      </c>
      <c r="Q8" s="8">
        <f>((L8-5)*1.28+5)/M8*1.25</f>
        <v>2.2048022598870056</v>
      </c>
      <c r="R8" s="8">
        <f>((L8-5)*1.3+5)/M8*100/75</f>
        <v>2.3879472693032016</v>
      </c>
      <c r="S8" s="7">
        <f>J8-D8</f>
        <v>102400</v>
      </c>
      <c r="T8" s="14" t="s">
        <v>142</v>
      </c>
      <c r="U8" s="14" t="s">
        <v>142</v>
      </c>
      <c r="V8" s="9">
        <f>S8/M8</f>
        <v>578.5310734463277</v>
      </c>
      <c r="W8" s="9">
        <f>(J8*1.28-D8)/M8*1.25</f>
        <v>936.72316384180795</v>
      </c>
      <c r="X8" s="9">
        <f>(J8*1.3-D8)/M8*100/75</f>
        <v>1015.4425612052731</v>
      </c>
      <c r="Y8" s="5"/>
      <c r="Z8" s="6">
        <v>56</v>
      </c>
      <c r="AA8" s="6"/>
      <c r="AB8" s="6"/>
      <c r="AC8" s="6"/>
    </row>
    <row r="9" spans="1:29" x14ac:dyDescent="0.15">
      <c r="A9" s="6">
        <v>467</v>
      </c>
      <c r="B9" s="6" t="s">
        <v>176</v>
      </c>
      <c r="C9" s="7">
        <v>50</v>
      </c>
      <c r="D9" s="7">
        <v>5800</v>
      </c>
      <c r="E9" s="7">
        <v>54</v>
      </c>
      <c r="F9" s="7">
        <v>23</v>
      </c>
      <c r="G9" s="7">
        <v>5</v>
      </c>
      <c r="H9" s="7">
        <v>50</v>
      </c>
      <c r="I9" s="7">
        <v>500</v>
      </c>
      <c r="J9" s="7">
        <f>G9*H9*I9</f>
        <v>125000</v>
      </c>
      <c r="K9" s="7">
        <v>48</v>
      </c>
      <c r="L9" s="7">
        <f>G9*K9+5</f>
        <v>245</v>
      </c>
      <c r="M9" s="7">
        <f>E9+(G9-1)*F9</f>
        <v>146</v>
      </c>
      <c r="N9" s="13" t="s">
        <v>142</v>
      </c>
      <c r="O9" s="13" t="s">
        <v>142</v>
      </c>
      <c r="P9" s="8">
        <f>L9/M9</f>
        <v>1.678082191780822</v>
      </c>
      <c r="Q9" s="8">
        <f>((L9-5)*1.28+5)/M9*1.25</f>
        <v>2.6729452054794516</v>
      </c>
      <c r="R9" s="8">
        <f>((L9-5)*1.3+5)/M9*100/75</f>
        <v>2.8949771689497719</v>
      </c>
      <c r="S9" s="7">
        <f>J9-D9</f>
        <v>119200</v>
      </c>
      <c r="T9" s="14" t="s">
        <v>142</v>
      </c>
      <c r="U9" s="14" t="s">
        <v>142</v>
      </c>
      <c r="V9" s="9">
        <f>S9/M9</f>
        <v>816.43835616438355</v>
      </c>
      <c r="W9" s="9">
        <f>(J9*1.28-D9)/M9*1.25</f>
        <v>1320.205479452055</v>
      </c>
      <c r="X9" s="9">
        <f>(J9*1.3-D9)/M9*100/75</f>
        <v>1431.0502283105022</v>
      </c>
      <c r="Y9" s="5"/>
      <c r="Z9" s="6">
        <v>60</v>
      </c>
      <c r="AA9" s="6"/>
      <c r="AB9" s="6"/>
      <c r="AC9" s="6"/>
    </row>
    <row r="10" spans="1:29" x14ac:dyDescent="0.15">
      <c r="A10" s="6">
        <v>199</v>
      </c>
      <c r="B10" s="6" t="s">
        <v>177</v>
      </c>
      <c r="C10" s="7">
        <v>53</v>
      </c>
      <c r="D10" s="7">
        <v>6200</v>
      </c>
      <c r="E10" s="7">
        <v>21</v>
      </c>
      <c r="F10" s="7">
        <v>9</v>
      </c>
      <c r="G10" s="7">
        <v>2</v>
      </c>
      <c r="H10" s="7">
        <v>50</v>
      </c>
      <c r="I10" s="7">
        <v>158</v>
      </c>
      <c r="J10" s="7">
        <f>G10*H10*I10</f>
        <v>15800</v>
      </c>
      <c r="K10" s="7">
        <v>25</v>
      </c>
      <c r="L10" s="7">
        <f>G10*K10+5</f>
        <v>55</v>
      </c>
      <c r="M10" s="7">
        <f>E10+(G10-1)*F10</f>
        <v>30</v>
      </c>
      <c r="N10" s="13" t="s">
        <v>142</v>
      </c>
      <c r="O10" s="13" t="s">
        <v>142</v>
      </c>
      <c r="P10" s="8">
        <f>L10/M10</f>
        <v>1.8333333333333333</v>
      </c>
      <c r="Q10" s="8">
        <f>((L10-5)*1.28+5)/M10*1.25</f>
        <v>2.875</v>
      </c>
      <c r="R10" s="8">
        <f>((L10-5)*1.3+5)/M10*100/75</f>
        <v>3.1111111111111112</v>
      </c>
      <c r="S10" s="7">
        <f>J10-D10</f>
        <v>9600</v>
      </c>
      <c r="T10" s="14" t="s">
        <v>142</v>
      </c>
      <c r="U10" s="14" t="s">
        <v>142</v>
      </c>
      <c r="V10" s="9">
        <f>S10/M10</f>
        <v>320</v>
      </c>
      <c r="W10" s="9">
        <f>(J10*1.28-D10)/M10*1.25</f>
        <v>584.33333333333326</v>
      </c>
      <c r="X10" s="9">
        <f>(J10*1.3-D10)/M10*100/75</f>
        <v>637.33333333333337</v>
      </c>
      <c r="Y10" s="5"/>
      <c r="Z10" s="6">
        <v>62</v>
      </c>
      <c r="AA10" s="6"/>
      <c r="AB10" s="6"/>
      <c r="AC10" s="6"/>
    </row>
    <row r="11" spans="1:29" x14ac:dyDescent="0.15">
      <c r="A11" s="6">
        <v>1044</v>
      </c>
      <c r="B11" s="6" t="s">
        <v>178</v>
      </c>
      <c r="C11" s="7">
        <v>55</v>
      </c>
      <c r="D11" s="7">
        <v>6400</v>
      </c>
      <c r="E11" s="7">
        <v>17</v>
      </c>
      <c r="F11" s="7">
        <v>9</v>
      </c>
      <c r="G11" s="7">
        <v>2</v>
      </c>
      <c r="H11" s="7">
        <v>53</v>
      </c>
      <c r="I11" s="7">
        <v>178</v>
      </c>
      <c r="J11" s="7">
        <f>G11*H11*I11</f>
        <v>18868</v>
      </c>
      <c r="K11" s="7">
        <v>35</v>
      </c>
      <c r="L11" s="7">
        <f>G11*K11+5</f>
        <v>75</v>
      </c>
      <c r="M11" s="7">
        <f>E11+(G11-1)*F11</f>
        <v>26</v>
      </c>
      <c r="N11" s="13" t="s">
        <v>142</v>
      </c>
      <c r="O11" s="13" t="s">
        <v>142</v>
      </c>
      <c r="P11" s="8">
        <f>L11/M11</f>
        <v>2.8846153846153846</v>
      </c>
      <c r="Q11" s="8">
        <f>((L11-5)*1.28+5)/M11*1.25</f>
        <v>4.5480769230769234</v>
      </c>
      <c r="R11" s="8">
        <f>((L11-5)*1.3+5)/M11*100/75</f>
        <v>4.9230769230769234</v>
      </c>
      <c r="S11" s="7">
        <f>J11-D11</f>
        <v>12468</v>
      </c>
      <c r="T11" s="14" t="s">
        <v>142</v>
      </c>
      <c r="U11" s="14" t="s">
        <v>142</v>
      </c>
      <c r="V11" s="9">
        <f>S11/M11</f>
        <v>479.53846153846155</v>
      </c>
      <c r="W11" s="9">
        <f>(J11*1.28-D11)/M11*1.25</f>
        <v>853.4153846153846</v>
      </c>
      <c r="X11" s="9">
        <f>(J11*1.3-D11)/M11*100/75</f>
        <v>929.6615384615385</v>
      </c>
      <c r="Y11" s="5"/>
      <c r="Z11" s="6">
        <v>63</v>
      </c>
      <c r="AA11" s="6"/>
      <c r="AB11" s="6"/>
      <c r="AC11" s="6"/>
    </row>
    <row r="12" spans="1:29" x14ac:dyDescent="0.15">
      <c r="A12" s="6">
        <v>1038</v>
      </c>
      <c r="B12" s="6" t="s">
        <v>179</v>
      </c>
      <c r="C12" s="7">
        <v>56</v>
      </c>
      <c r="D12" s="7">
        <v>6600</v>
      </c>
      <c r="E12" s="7">
        <v>18</v>
      </c>
      <c r="F12" s="7">
        <v>9</v>
      </c>
      <c r="G12" s="7">
        <v>2</v>
      </c>
      <c r="H12" s="7">
        <v>54</v>
      </c>
      <c r="I12" s="7">
        <v>188</v>
      </c>
      <c r="J12" s="7">
        <f>G12*H12*I12</f>
        <v>20304</v>
      </c>
      <c r="K12" s="7">
        <v>38</v>
      </c>
      <c r="L12" s="7">
        <f>G12*K12+5</f>
        <v>81</v>
      </c>
      <c r="M12" s="7">
        <f>E12+(G12-1)*F12</f>
        <v>27</v>
      </c>
      <c r="N12" s="13" t="s">
        <v>142</v>
      </c>
      <c r="O12" s="13" t="s">
        <v>142</v>
      </c>
      <c r="P12" s="8">
        <f>L12/M12</f>
        <v>3</v>
      </c>
      <c r="Q12" s="8">
        <f>((L12-5)*1.28+5)/M12*1.25</f>
        <v>4.7351851851851849</v>
      </c>
      <c r="R12" s="8">
        <f>((L12-5)*1.3+5)/M12*100/75</f>
        <v>5.1259259259259258</v>
      </c>
      <c r="S12" s="7">
        <f>J12-D12</f>
        <v>13704</v>
      </c>
      <c r="T12" s="14" t="s">
        <v>142</v>
      </c>
      <c r="U12" s="14" t="s">
        <v>142</v>
      </c>
      <c r="V12" s="9">
        <f>S12/M12</f>
        <v>507.55555555555554</v>
      </c>
      <c r="W12" s="9">
        <f>(J12*1.28-D12)/M12*1.25</f>
        <v>897.64444444444439</v>
      </c>
      <c r="X12" s="9">
        <f>(J12*1.3-D12)/M12*100/75</f>
        <v>977.54074074074083</v>
      </c>
      <c r="Y12" s="5"/>
      <c r="Z12" s="6">
        <v>64</v>
      </c>
      <c r="AA12" s="6"/>
      <c r="AB12" s="6"/>
      <c r="AC12" s="6"/>
    </row>
    <row r="13" spans="1:29" ht="14.25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12"/>
      <c r="Z13" s="3"/>
      <c r="AA13" s="3"/>
      <c r="AB13" s="3"/>
      <c r="AC13" s="3"/>
    </row>
  </sheetData>
  <mergeCells count="1">
    <mergeCell ref="A1:AC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workbookViewId="0">
      <selection activeCell="F15" sqref="F15"/>
    </sheetView>
  </sheetViews>
  <sheetFormatPr defaultRowHeight="13.5" x14ac:dyDescent="0.15"/>
  <sheetData>
    <row r="1" spans="1:29" s="2" customFormat="1" ht="18" customHeight="1" x14ac:dyDescent="0.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s="2" customFormat="1" ht="67.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</row>
    <row r="3" spans="1:29" s="2" customFormat="1" ht="14.25" x14ac:dyDescent="0.15">
      <c r="A3" s="6">
        <v>983</v>
      </c>
      <c r="B3" s="6" t="s">
        <v>181</v>
      </c>
      <c r="C3" s="7">
        <v>58</v>
      </c>
      <c r="D3" s="7">
        <v>8000</v>
      </c>
      <c r="E3" s="7">
        <v>34</v>
      </c>
      <c r="F3" s="7">
        <v>16</v>
      </c>
      <c r="G3" s="7">
        <v>3</v>
      </c>
      <c r="H3" s="7">
        <v>35</v>
      </c>
      <c r="I3" s="7">
        <v>1000</v>
      </c>
      <c r="J3" s="7">
        <f>G3*H3*I3</f>
        <v>105000</v>
      </c>
      <c r="K3" s="7">
        <v>16</v>
      </c>
      <c r="L3" s="7">
        <f>G3*K3+5</f>
        <v>53</v>
      </c>
      <c r="M3" s="7">
        <f>E3+(G3-1)*F3</f>
        <v>66</v>
      </c>
      <c r="N3" s="13" t="s">
        <v>142</v>
      </c>
      <c r="O3" s="13" t="s">
        <v>142</v>
      </c>
      <c r="P3" s="13" t="s">
        <v>142</v>
      </c>
      <c r="Q3" s="8">
        <f>L3/M3</f>
        <v>0.80303030303030298</v>
      </c>
      <c r="R3" s="8">
        <f>((L3-5)*1.3+5)/M3*100/75</f>
        <v>1.3616161616161617</v>
      </c>
      <c r="S3" s="7">
        <f>J3-D3</f>
        <v>97000</v>
      </c>
      <c r="T3" s="14" t="s">
        <v>142</v>
      </c>
      <c r="U3" s="14" t="s">
        <v>142</v>
      </c>
      <c r="V3" s="14" t="s">
        <v>142</v>
      </c>
      <c r="W3" s="9">
        <f>S3/M3</f>
        <v>1469.6969696969697</v>
      </c>
      <c r="X3" s="9">
        <f>(J3*1.3-D3)/M3*100/75</f>
        <v>2595.9595959595958</v>
      </c>
      <c r="Y3" s="5"/>
      <c r="Z3" s="6">
        <v>65</v>
      </c>
      <c r="AA3" s="6"/>
      <c r="AB3" s="6"/>
      <c r="AC3" s="6"/>
    </row>
    <row r="4" spans="1:29" s="2" customFormat="1" ht="14.25" x14ac:dyDescent="0.15">
      <c r="A4" s="6">
        <v>984</v>
      </c>
      <c r="B4" s="6" t="s">
        <v>182</v>
      </c>
      <c r="C4" s="7">
        <v>59</v>
      </c>
      <c r="D4" s="7">
        <v>8500</v>
      </c>
      <c r="E4" s="7">
        <v>34</v>
      </c>
      <c r="F4" s="7">
        <v>16</v>
      </c>
      <c r="G4" s="7">
        <v>3</v>
      </c>
      <c r="H4" s="7">
        <v>35</v>
      </c>
      <c r="I4" s="7">
        <v>1020</v>
      </c>
      <c r="J4" s="7">
        <f>G4*H4*I4</f>
        <v>107100</v>
      </c>
      <c r="K4" s="7">
        <v>16</v>
      </c>
      <c r="L4" s="7">
        <f>G4*K4+5</f>
        <v>53</v>
      </c>
      <c r="M4" s="7">
        <f>E4+(G4-1)*F4</f>
        <v>66</v>
      </c>
      <c r="N4" s="13" t="s">
        <v>142</v>
      </c>
      <c r="O4" s="13" t="s">
        <v>142</v>
      </c>
      <c r="P4" s="13" t="s">
        <v>142</v>
      </c>
      <c r="Q4" s="8">
        <f>L4/M4</f>
        <v>0.80303030303030298</v>
      </c>
      <c r="R4" s="8">
        <f>((L4-5)*1.3+5)/M4*100/75</f>
        <v>1.3616161616161617</v>
      </c>
      <c r="S4" s="7">
        <f>J4-D4</f>
        <v>98600</v>
      </c>
      <c r="T4" s="14" t="s">
        <v>142</v>
      </c>
      <c r="U4" s="14" t="s">
        <v>142</v>
      </c>
      <c r="V4" s="14" t="s">
        <v>142</v>
      </c>
      <c r="W4" s="9">
        <f>S4/M4</f>
        <v>1493.939393939394</v>
      </c>
      <c r="X4" s="9">
        <f>(J4*1.3-D4)/M4*100/75</f>
        <v>2641.0101010101007</v>
      </c>
      <c r="Y4" s="5"/>
      <c r="Z4" s="6">
        <v>66</v>
      </c>
      <c r="AA4" s="6"/>
      <c r="AB4" s="6"/>
      <c r="AC4" s="6"/>
    </row>
    <row r="5" spans="1:29" s="2" customFormat="1" ht="14.25" x14ac:dyDescent="0.15">
      <c r="A5" s="6">
        <v>981</v>
      </c>
      <c r="B5" s="6" t="s">
        <v>183</v>
      </c>
      <c r="C5" s="7">
        <v>60</v>
      </c>
      <c r="D5" s="7">
        <v>8800</v>
      </c>
      <c r="E5" s="7">
        <v>34</v>
      </c>
      <c r="F5" s="7">
        <v>16</v>
      </c>
      <c r="G5" s="7">
        <v>3</v>
      </c>
      <c r="H5" s="7">
        <v>35</v>
      </c>
      <c r="I5" s="7">
        <v>1040</v>
      </c>
      <c r="J5" s="7">
        <f>G5*H5*I5</f>
        <v>109200</v>
      </c>
      <c r="K5" s="7">
        <v>16</v>
      </c>
      <c r="L5" s="7">
        <f>G5*K5+5</f>
        <v>53</v>
      </c>
      <c r="M5" s="7">
        <f>E5+(G5-1)*F5</f>
        <v>66</v>
      </c>
      <c r="N5" s="13" t="s">
        <v>142</v>
      </c>
      <c r="O5" s="13" t="s">
        <v>142</v>
      </c>
      <c r="P5" s="13" t="s">
        <v>142</v>
      </c>
      <c r="Q5" s="8">
        <f>L5/M5</f>
        <v>0.80303030303030298</v>
      </c>
      <c r="R5" s="8">
        <f>((L5-5)*1.3+5)/M5*100/75</f>
        <v>1.3616161616161617</v>
      </c>
      <c r="S5" s="7">
        <f>J5-D5</f>
        <v>100400</v>
      </c>
      <c r="T5" s="14" t="s">
        <v>142</v>
      </c>
      <c r="U5" s="14" t="s">
        <v>142</v>
      </c>
      <c r="V5" s="14" t="s">
        <v>142</v>
      </c>
      <c r="W5" s="9">
        <f>S5/M5</f>
        <v>1521.2121212121212</v>
      </c>
      <c r="X5" s="9">
        <f>(J5*1.3-D5)/M5*100/75</f>
        <v>2690.1010101010102</v>
      </c>
      <c r="Y5" s="5"/>
      <c r="Z5" s="6">
        <v>67</v>
      </c>
      <c r="AA5" s="6"/>
      <c r="AB5" s="6"/>
      <c r="AC5" s="6"/>
    </row>
    <row r="6" spans="1:29" s="2" customFormat="1" ht="14.25" x14ac:dyDescent="0.15">
      <c r="A6" s="6">
        <v>982</v>
      </c>
      <c r="B6" s="6" t="s">
        <v>184</v>
      </c>
      <c r="C6" s="7">
        <v>61</v>
      </c>
      <c r="D6" s="7">
        <v>9500</v>
      </c>
      <c r="E6" s="7">
        <v>34</v>
      </c>
      <c r="F6" s="7">
        <v>16</v>
      </c>
      <c r="G6" s="7">
        <v>3</v>
      </c>
      <c r="H6" s="7">
        <v>35</v>
      </c>
      <c r="I6" s="7">
        <v>1060</v>
      </c>
      <c r="J6" s="7">
        <f>G6*H6*I6</f>
        <v>111300</v>
      </c>
      <c r="K6" s="7">
        <v>16</v>
      </c>
      <c r="L6" s="7">
        <f>G6*K6+5</f>
        <v>53</v>
      </c>
      <c r="M6" s="7">
        <f>E6+(G6-1)*F6</f>
        <v>66</v>
      </c>
      <c r="N6" s="13" t="s">
        <v>142</v>
      </c>
      <c r="O6" s="13" t="s">
        <v>142</v>
      </c>
      <c r="P6" s="13" t="s">
        <v>142</v>
      </c>
      <c r="Q6" s="8">
        <f>L6/M6</f>
        <v>0.80303030303030298</v>
      </c>
      <c r="R6" s="8">
        <f>((L6-5)*1.3+5)/M6*100/75</f>
        <v>1.3616161616161617</v>
      </c>
      <c r="S6" s="7">
        <f>J6-D6</f>
        <v>101800</v>
      </c>
      <c r="T6" s="14" t="s">
        <v>142</v>
      </c>
      <c r="U6" s="14" t="s">
        <v>142</v>
      </c>
      <c r="V6" s="14" t="s">
        <v>142</v>
      </c>
      <c r="W6" s="9">
        <f>S6/M6</f>
        <v>1542.4242424242425</v>
      </c>
      <c r="X6" s="9">
        <f>(J6*1.3-D6)/M6*100/75</f>
        <v>2731.1111111111113</v>
      </c>
      <c r="Y6" s="5"/>
      <c r="Z6" s="6">
        <v>68</v>
      </c>
      <c r="AA6" s="6"/>
      <c r="AB6" s="6"/>
      <c r="AC6" s="6"/>
    </row>
    <row r="7" spans="1:29" s="2" customFormat="1" ht="14.25" x14ac:dyDescent="0.15">
      <c r="A7" s="6">
        <v>985</v>
      </c>
      <c r="B7" s="6" t="s">
        <v>185</v>
      </c>
      <c r="C7" s="7">
        <v>62</v>
      </c>
      <c r="D7" s="7">
        <v>9800</v>
      </c>
      <c r="E7" s="7">
        <v>34</v>
      </c>
      <c r="F7" s="7">
        <v>16</v>
      </c>
      <c r="G7" s="7">
        <v>3</v>
      </c>
      <c r="H7" s="7">
        <v>35</v>
      </c>
      <c r="I7" s="7">
        <v>1080</v>
      </c>
      <c r="J7" s="7">
        <f>G7*H7*I7</f>
        <v>113400</v>
      </c>
      <c r="K7" s="7">
        <v>16</v>
      </c>
      <c r="L7" s="7">
        <f>G7*K7+5</f>
        <v>53</v>
      </c>
      <c r="M7" s="7">
        <f>E7+(G7-1)*F7</f>
        <v>66</v>
      </c>
      <c r="N7" s="13" t="s">
        <v>142</v>
      </c>
      <c r="O7" s="13" t="s">
        <v>142</v>
      </c>
      <c r="P7" s="13" t="s">
        <v>142</v>
      </c>
      <c r="Q7" s="8">
        <f>L7/M7</f>
        <v>0.80303030303030298</v>
      </c>
      <c r="R7" s="8">
        <f>((L7-5)*1.3+5)/M7*100/75</f>
        <v>1.3616161616161617</v>
      </c>
      <c r="S7" s="7">
        <f>J7-D7</f>
        <v>103600</v>
      </c>
      <c r="T7" s="14" t="s">
        <v>142</v>
      </c>
      <c r="U7" s="14" t="s">
        <v>142</v>
      </c>
      <c r="V7" s="14" t="s">
        <v>142</v>
      </c>
      <c r="W7" s="9">
        <f>S7/M7</f>
        <v>1569.6969696969697</v>
      </c>
      <c r="X7" s="9">
        <f>(J7*1.3-D7)/M7*100/75</f>
        <v>2780.2020202020199</v>
      </c>
      <c r="Y7" s="5"/>
      <c r="Z7" s="6">
        <v>69</v>
      </c>
      <c r="AA7" s="6"/>
      <c r="AB7" s="6"/>
      <c r="AC7" s="6"/>
    </row>
    <row r="8" spans="1:29" s="2" customFormat="1" ht="14.25" x14ac:dyDescent="0.15">
      <c r="A8" s="6">
        <v>1016</v>
      </c>
      <c r="B8" s="6" t="s">
        <v>186</v>
      </c>
      <c r="C8" s="7">
        <v>63</v>
      </c>
      <c r="D8" s="7">
        <v>8800</v>
      </c>
      <c r="E8" s="7">
        <v>21</v>
      </c>
      <c r="F8" s="7">
        <v>9</v>
      </c>
      <c r="G8" s="7">
        <v>2</v>
      </c>
      <c r="H8" s="7">
        <v>40</v>
      </c>
      <c r="I8" s="7">
        <v>248</v>
      </c>
      <c r="J8" s="7">
        <f>G8*H8*I8</f>
        <v>19840</v>
      </c>
      <c r="K8" s="7">
        <v>26</v>
      </c>
      <c r="L8" s="7">
        <f>G8*K8+5</f>
        <v>57</v>
      </c>
      <c r="M8" s="7">
        <f>E8+(G8-1)*F8</f>
        <v>30</v>
      </c>
      <c r="N8" s="13" t="s">
        <v>142</v>
      </c>
      <c r="O8" s="13" t="s">
        <v>142</v>
      </c>
      <c r="P8" s="13" t="s">
        <v>142</v>
      </c>
      <c r="Q8" s="8">
        <f>L8/M8</f>
        <v>1.9</v>
      </c>
      <c r="R8" s="8">
        <f>((L8-5)*1.3+5)/M8*100/75</f>
        <v>3.226666666666667</v>
      </c>
      <c r="S8" s="7">
        <f>J8-D8</f>
        <v>11040</v>
      </c>
      <c r="T8" s="14" t="s">
        <v>142</v>
      </c>
      <c r="U8" s="14" t="s">
        <v>142</v>
      </c>
      <c r="V8" s="14" t="s">
        <v>142</v>
      </c>
      <c r="W8" s="9">
        <f>S8/M8</f>
        <v>368</v>
      </c>
      <c r="X8" s="9">
        <f>(J8*1.3-D8)/M8*100/75</f>
        <v>755.2</v>
      </c>
      <c r="Y8" s="5"/>
      <c r="Z8" s="6">
        <v>70</v>
      </c>
      <c r="AA8" s="6"/>
      <c r="AB8" s="6"/>
      <c r="AC8" s="6"/>
    </row>
    <row r="9" spans="1:29" s="2" customFormat="1" ht="14.25" x14ac:dyDescent="0.15">
      <c r="A9" s="6">
        <v>1017</v>
      </c>
      <c r="B9" s="6" t="s">
        <v>187</v>
      </c>
      <c r="C9" s="7">
        <v>65</v>
      </c>
      <c r="D9" s="7">
        <v>9000</v>
      </c>
      <c r="E9" s="7">
        <v>21</v>
      </c>
      <c r="F9" s="7">
        <v>9</v>
      </c>
      <c r="G9" s="7">
        <v>2</v>
      </c>
      <c r="H9" s="7">
        <v>45</v>
      </c>
      <c r="I9" s="7">
        <v>258</v>
      </c>
      <c r="J9" s="7">
        <f>G9*H9*I9</f>
        <v>23220</v>
      </c>
      <c r="K9" s="7">
        <v>28</v>
      </c>
      <c r="L9" s="7">
        <f>G9*K9+5</f>
        <v>61</v>
      </c>
      <c r="M9" s="7">
        <f>E9+(G9-1)*F9</f>
        <v>30</v>
      </c>
      <c r="N9" s="13" t="s">
        <v>142</v>
      </c>
      <c r="O9" s="13" t="s">
        <v>142</v>
      </c>
      <c r="P9" s="13" t="s">
        <v>142</v>
      </c>
      <c r="Q9" s="8">
        <f>L9/M9</f>
        <v>2.0333333333333332</v>
      </c>
      <c r="R9" s="8">
        <f>((L9-5)*1.3+5)/M9*100/75</f>
        <v>3.4577777777777774</v>
      </c>
      <c r="S9" s="7">
        <f>J9-D9</f>
        <v>14220</v>
      </c>
      <c r="T9" s="14" t="s">
        <v>142</v>
      </c>
      <c r="U9" s="14" t="s">
        <v>142</v>
      </c>
      <c r="V9" s="14" t="s">
        <v>142</v>
      </c>
      <c r="W9" s="9">
        <f>S9/M9</f>
        <v>474</v>
      </c>
      <c r="X9" s="9">
        <f>(J9*1.3-D9)/M9*100/75</f>
        <v>941.6</v>
      </c>
      <c r="Y9" s="5"/>
      <c r="Z9" s="6">
        <v>72</v>
      </c>
      <c r="AA9" s="6"/>
      <c r="AB9" s="6"/>
      <c r="AC9" s="6"/>
    </row>
    <row r="10" spans="1:29" s="2" customFormat="1" ht="14.25" x14ac:dyDescent="0.15">
      <c r="A10" s="6">
        <v>1018</v>
      </c>
      <c r="B10" s="6" t="s">
        <v>188</v>
      </c>
      <c r="C10" s="7">
        <v>68</v>
      </c>
      <c r="D10" s="7">
        <v>9500</v>
      </c>
      <c r="E10" s="7">
        <v>21</v>
      </c>
      <c r="F10" s="7">
        <v>9</v>
      </c>
      <c r="G10" s="7">
        <v>2</v>
      </c>
      <c r="H10" s="7">
        <v>50</v>
      </c>
      <c r="I10" s="7">
        <v>266</v>
      </c>
      <c r="J10" s="7">
        <f>G10*H10*I10</f>
        <v>26600</v>
      </c>
      <c r="K10" s="7">
        <v>30</v>
      </c>
      <c r="L10" s="7">
        <f>G10*K10+5</f>
        <v>65</v>
      </c>
      <c r="M10" s="7">
        <f>E10+(G10-1)*F10</f>
        <v>30</v>
      </c>
      <c r="N10" s="13" t="s">
        <v>142</v>
      </c>
      <c r="O10" s="13" t="s">
        <v>142</v>
      </c>
      <c r="P10" s="13" t="s">
        <v>142</v>
      </c>
      <c r="Q10" s="8">
        <f>L10/M10</f>
        <v>2.1666666666666665</v>
      </c>
      <c r="R10" s="8">
        <f>((L10-5)*1.3+5)/M10*100/75</f>
        <v>3.6888888888888891</v>
      </c>
      <c r="S10" s="7">
        <f>J10-D10</f>
        <v>17100</v>
      </c>
      <c r="T10" s="14" t="s">
        <v>142</v>
      </c>
      <c r="U10" s="14" t="s">
        <v>142</v>
      </c>
      <c r="V10" s="14" t="s">
        <v>142</v>
      </c>
      <c r="W10" s="9">
        <f>S10/M10</f>
        <v>570</v>
      </c>
      <c r="X10" s="9">
        <f>(J10*1.3-D10)/M10*100/75</f>
        <v>1114.6666666666667</v>
      </c>
      <c r="Y10" s="5"/>
      <c r="Z10" s="6">
        <v>77</v>
      </c>
      <c r="AA10" s="6"/>
      <c r="AB10" s="6"/>
      <c r="AC10" s="6"/>
    </row>
    <row r="11" spans="1:29" s="2" customFormat="1" ht="14.25" x14ac:dyDescent="0.15">
      <c r="A11" s="6">
        <v>1019</v>
      </c>
      <c r="B11" s="6" t="s">
        <v>189</v>
      </c>
      <c r="C11" s="7">
        <v>69</v>
      </c>
      <c r="D11" s="7">
        <v>9900</v>
      </c>
      <c r="E11" s="7">
        <v>21</v>
      </c>
      <c r="F11" s="7">
        <v>9</v>
      </c>
      <c r="G11" s="7">
        <v>2</v>
      </c>
      <c r="H11" s="7">
        <v>55</v>
      </c>
      <c r="I11" s="7">
        <v>270</v>
      </c>
      <c r="J11" s="7">
        <f>G11*H11*I11</f>
        <v>29700</v>
      </c>
      <c r="K11" s="7">
        <v>35</v>
      </c>
      <c r="L11" s="7">
        <f>G11*K11+5</f>
        <v>75</v>
      </c>
      <c r="M11" s="7">
        <f>E11+(G11-1)*F11</f>
        <v>30</v>
      </c>
      <c r="N11" s="13" t="s">
        <v>142</v>
      </c>
      <c r="O11" s="13" t="s">
        <v>142</v>
      </c>
      <c r="P11" s="13" t="s">
        <v>142</v>
      </c>
      <c r="Q11" s="8">
        <f>L11/M11</f>
        <v>2.5</v>
      </c>
      <c r="R11" s="8">
        <f>((L11-5)*1.3+5)/M11*100/75</f>
        <v>4.2666666666666666</v>
      </c>
      <c r="S11" s="7">
        <f>J11-D11</f>
        <v>19800</v>
      </c>
      <c r="T11" s="14" t="s">
        <v>142</v>
      </c>
      <c r="U11" s="14" t="s">
        <v>142</v>
      </c>
      <c r="V11" s="14" t="s">
        <v>142</v>
      </c>
      <c r="W11" s="9">
        <f>S11/M11</f>
        <v>660</v>
      </c>
      <c r="X11" s="9">
        <f>(J11*1.3-D11)/M11*100/75</f>
        <v>1276</v>
      </c>
      <c r="Y11" s="5"/>
      <c r="Z11" s="6">
        <v>78</v>
      </c>
      <c r="AA11" s="6"/>
      <c r="AB11" s="6"/>
      <c r="AC11" s="6"/>
    </row>
    <row r="12" spans="1:29" s="2" customFormat="1" ht="14.25" x14ac:dyDescent="0.15">
      <c r="A12" s="6">
        <v>1060</v>
      </c>
      <c r="B12" s="6" t="s">
        <v>190</v>
      </c>
      <c r="C12" s="7">
        <v>70</v>
      </c>
      <c r="D12" s="7">
        <v>9980</v>
      </c>
      <c r="E12" s="7">
        <v>18</v>
      </c>
      <c r="F12" s="7">
        <v>9</v>
      </c>
      <c r="G12" s="7">
        <v>2</v>
      </c>
      <c r="H12" s="7">
        <v>55</v>
      </c>
      <c r="I12" s="7">
        <v>320</v>
      </c>
      <c r="J12" s="7">
        <f>G12*H12*I12</f>
        <v>35200</v>
      </c>
      <c r="K12" s="7">
        <v>48</v>
      </c>
      <c r="L12" s="7">
        <f>G12*K12+5</f>
        <v>101</v>
      </c>
      <c r="M12" s="7">
        <f>E12+(G12-1)*F12</f>
        <v>27</v>
      </c>
      <c r="N12" s="13" t="s">
        <v>142</v>
      </c>
      <c r="O12" s="13" t="s">
        <v>142</v>
      </c>
      <c r="P12" s="13" t="s">
        <v>142</v>
      </c>
      <c r="Q12" s="8">
        <f>L12/M12</f>
        <v>3.7407407407407409</v>
      </c>
      <c r="R12" s="8">
        <f>((L12-5)*1.3+5)/M12*100/75</f>
        <v>6.4098765432098768</v>
      </c>
      <c r="S12" s="7">
        <f>J12-D12</f>
        <v>25220</v>
      </c>
      <c r="T12" s="14" t="s">
        <v>142</v>
      </c>
      <c r="U12" s="14" t="s">
        <v>142</v>
      </c>
      <c r="V12" s="14" t="s">
        <v>142</v>
      </c>
      <c r="W12" s="9">
        <f>S12/M12</f>
        <v>934.07407407407402</v>
      </c>
      <c r="X12" s="9">
        <f>(J12*1.3-D12)/M12*100/75</f>
        <v>1766.9135802469134</v>
      </c>
      <c r="Y12" s="5"/>
      <c r="Z12" s="6">
        <v>80</v>
      </c>
      <c r="AA12" s="6"/>
      <c r="AB12" s="6"/>
      <c r="AC12" s="6"/>
    </row>
    <row r="13" spans="1:29" s="2" customFormat="1" ht="14.25" x14ac:dyDescent="0.15">
      <c r="A13" s="6">
        <v>1050</v>
      </c>
      <c r="B13" s="6" t="s">
        <v>191</v>
      </c>
      <c r="C13" s="7">
        <v>72</v>
      </c>
      <c r="D13" s="7">
        <v>10000</v>
      </c>
      <c r="E13" s="7">
        <v>18</v>
      </c>
      <c r="F13" s="7">
        <v>9</v>
      </c>
      <c r="G13" s="7">
        <v>2</v>
      </c>
      <c r="H13" s="7">
        <v>55</v>
      </c>
      <c r="I13" s="7">
        <v>340</v>
      </c>
      <c r="J13" s="7">
        <f>G13*H13*I13</f>
        <v>37400</v>
      </c>
      <c r="K13" s="7">
        <v>50</v>
      </c>
      <c r="L13" s="7">
        <f>G13*K13+5</f>
        <v>105</v>
      </c>
      <c r="M13" s="7">
        <f>E13+(G13-1)*F13</f>
        <v>27</v>
      </c>
      <c r="N13" s="13" t="s">
        <v>142</v>
      </c>
      <c r="O13" s="13" t="s">
        <v>142</v>
      </c>
      <c r="P13" s="13" t="s">
        <v>142</v>
      </c>
      <c r="Q13" s="8">
        <f>L13/M13</f>
        <v>3.8888888888888888</v>
      </c>
      <c r="R13" s="8">
        <f>((L13-5)*1.3+5)/M13*100/75</f>
        <v>6.666666666666667</v>
      </c>
      <c r="S13" s="7">
        <f>J13-D13</f>
        <v>27400</v>
      </c>
      <c r="T13" s="14" t="s">
        <v>142</v>
      </c>
      <c r="U13" s="14" t="s">
        <v>142</v>
      </c>
      <c r="V13" s="14" t="s">
        <v>142</v>
      </c>
      <c r="W13" s="9">
        <f>S13/M13</f>
        <v>1014.8148148148148</v>
      </c>
      <c r="X13" s="9">
        <f>(J13*1.3-D13)/M13*100/75</f>
        <v>1907.1604938271607</v>
      </c>
      <c r="Y13" s="5"/>
      <c r="Z13" s="6">
        <v>84</v>
      </c>
      <c r="AA13" s="6"/>
      <c r="AB13" s="6"/>
      <c r="AC13" s="6"/>
    </row>
  </sheetData>
  <mergeCells count="1">
    <mergeCell ref="A1:AC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workbookViewId="0">
      <selection activeCell="A2" sqref="A2:C17"/>
    </sheetView>
  </sheetViews>
  <sheetFormatPr defaultRowHeight="13.5" x14ac:dyDescent="0.15"/>
  <sheetData>
    <row r="1" spans="1:29" s="2" customFormat="1" ht="18" customHeight="1" x14ac:dyDescent="0.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s="2" customFormat="1" ht="67.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</row>
    <row r="3" spans="1:29" s="2" customFormat="1" ht="14.25" x14ac:dyDescent="0.15">
      <c r="A3" s="6">
        <v>933</v>
      </c>
      <c r="B3" s="6" t="s">
        <v>193</v>
      </c>
      <c r="C3" s="7">
        <v>0</v>
      </c>
      <c r="D3" s="7">
        <v>150</v>
      </c>
      <c r="E3" s="7">
        <v>10</v>
      </c>
      <c r="F3" s="7">
        <v>3</v>
      </c>
      <c r="G3" s="7">
        <v>2</v>
      </c>
      <c r="H3" s="7">
        <v>55</v>
      </c>
      <c r="I3" s="7">
        <v>5</v>
      </c>
      <c r="J3" s="7">
        <f>G3*H3*I3</f>
        <v>550</v>
      </c>
      <c r="K3" s="7">
        <v>17</v>
      </c>
      <c r="L3" s="7">
        <f>G3*K3+5</f>
        <v>39</v>
      </c>
      <c r="M3" s="7">
        <f>E3+(G3-1)*F3</f>
        <v>13</v>
      </c>
      <c r="N3" s="8">
        <f>L3/M3</f>
        <v>3</v>
      </c>
      <c r="O3" s="8">
        <f>N3</f>
        <v>3</v>
      </c>
      <c r="P3" s="8">
        <f>O3*1.25</f>
        <v>3.75</v>
      </c>
      <c r="Q3" s="8">
        <f>((L3-5)*1.28+5)/M3*1.25</f>
        <v>4.6653846153846157</v>
      </c>
      <c r="R3" s="8">
        <f>((L3-5)*1.3+5)/M3*100/75</f>
        <v>5.0461538461538469</v>
      </c>
      <c r="S3" s="7">
        <f>J3-D3</f>
        <v>400</v>
      </c>
      <c r="T3" s="9">
        <f>S3/M3</f>
        <v>30.76923076923077</v>
      </c>
      <c r="U3" s="9">
        <f>(J3*1.1-D3)/M3</f>
        <v>35</v>
      </c>
      <c r="V3" s="9">
        <f>(J3*1.2-D3)/M3*1.25</f>
        <v>49.03846153846154</v>
      </c>
      <c r="W3" s="9">
        <f>(J3*1.28-D3)/M3*1.25</f>
        <v>53.269230769230766</v>
      </c>
      <c r="X3" s="9">
        <f>(J3*1.3-D3)/M3*100/75</f>
        <v>57.948717948717942</v>
      </c>
      <c r="Y3" s="5" t="s">
        <v>194</v>
      </c>
      <c r="Z3" s="6">
        <v>10</v>
      </c>
      <c r="AA3" s="6"/>
      <c r="AB3" s="6"/>
      <c r="AC3" s="6"/>
    </row>
    <row r="4" spans="1:29" s="2" customFormat="1" ht="14.25" x14ac:dyDescent="0.15">
      <c r="A4" s="6">
        <v>934</v>
      </c>
      <c r="B4" s="6" t="s">
        <v>195</v>
      </c>
      <c r="C4" s="7">
        <v>0</v>
      </c>
      <c r="D4" s="7">
        <v>650</v>
      </c>
      <c r="E4" s="7">
        <v>21</v>
      </c>
      <c r="F4" s="7">
        <v>9</v>
      </c>
      <c r="G4" s="7">
        <v>3</v>
      </c>
      <c r="H4" s="7">
        <v>123</v>
      </c>
      <c r="I4" s="7">
        <v>5</v>
      </c>
      <c r="J4" s="7">
        <f>G4*H4*I4</f>
        <v>1845</v>
      </c>
      <c r="K4" s="7">
        <v>20</v>
      </c>
      <c r="L4" s="7">
        <f>G4*K4+5</f>
        <v>65</v>
      </c>
      <c r="M4" s="7">
        <f>E4+(G4-1)*F4</f>
        <v>39</v>
      </c>
      <c r="N4" s="8">
        <f>L4/M4</f>
        <v>1.6666666666666667</v>
      </c>
      <c r="O4" s="8">
        <f>N4</f>
        <v>1.6666666666666667</v>
      </c>
      <c r="P4" s="8">
        <f>O4*1.25</f>
        <v>2.0833333333333335</v>
      </c>
      <c r="Q4" s="8">
        <f>((L4-5)*1.28+5)/M4*1.25</f>
        <v>2.6217948717948718</v>
      </c>
      <c r="R4" s="8">
        <f>((L4-5)*1.3+5)/M4*100/75</f>
        <v>2.8376068376068377</v>
      </c>
      <c r="S4" s="7">
        <f>J4-D4</f>
        <v>1195</v>
      </c>
      <c r="T4" s="9">
        <f>S4/M4</f>
        <v>30.641025641025642</v>
      </c>
      <c r="U4" s="9">
        <f>(J4*1.1-D4)/M4</f>
        <v>35.371794871794876</v>
      </c>
      <c r="V4" s="9">
        <f>(J4*1.2-D4)/M4*1.25</f>
        <v>50.128205128205124</v>
      </c>
      <c r="W4" s="9">
        <f>(J4*1.28-D4)/M4*1.25</f>
        <v>54.858974358974358</v>
      </c>
      <c r="X4" s="9">
        <f>(J4*1.3-D4)/M4*100/75</f>
        <v>59.777777777777786</v>
      </c>
      <c r="Y4" s="5" t="s">
        <v>194</v>
      </c>
      <c r="Z4" s="6">
        <v>10</v>
      </c>
      <c r="AA4" s="6"/>
      <c r="AB4" s="6"/>
      <c r="AC4" s="6"/>
    </row>
    <row r="5" spans="1:29" s="2" customFormat="1" ht="14.25" x14ac:dyDescent="0.15">
      <c r="A5" s="6">
        <v>269</v>
      </c>
      <c r="B5" s="6" t="s">
        <v>196</v>
      </c>
      <c r="C5" s="7">
        <v>10</v>
      </c>
      <c r="D5" s="7">
        <v>1530</v>
      </c>
      <c r="E5" s="7">
        <v>24</v>
      </c>
      <c r="F5" s="7">
        <v>13</v>
      </c>
      <c r="G5" s="7">
        <v>2</v>
      </c>
      <c r="H5" s="7">
        <v>30</v>
      </c>
      <c r="I5" s="7">
        <v>230</v>
      </c>
      <c r="J5" s="7">
        <f>G5*H5*I5</f>
        <v>13800</v>
      </c>
      <c r="K5" s="7">
        <v>27</v>
      </c>
      <c r="L5" s="7">
        <f>G5*K5+5</f>
        <v>59</v>
      </c>
      <c r="M5" s="7">
        <f>E5+(G5-1)*F5</f>
        <v>37</v>
      </c>
      <c r="N5" s="8">
        <f>L5/M5</f>
        <v>1.5945945945945945</v>
      </c>
      <c r="O5" s="8">
        <f>N5</f>
        <v>1.5945945945945945</v>
      </c>
      <c r="P5" s="8">
        <f>O5*1.25</f>
        <v>1.9932432432432432</v>
      </c>
      <c r="Q5" s="8">
        <f>((L5-5)*1.28+5)/M5*1.25</f>
        <v>2.5040540540540541</v>
      </c>
      <c r="R5" s="8">
        <f>((L5-5)*1.3+5)/M5*100/75</f>
        <v>2.7099099099099102</v>
      </c>
      <c r="S5" s="7">
        <f>J5-D5</f>
        <v>12270</v>
      </c>
      <c r="T5" s="9">
        <f>S5/M5</f>
        <v>331.62162162162161</v>
      </c>
      <c r="U5" s="9">
        <f>(J5*1.1-D5)/M5</f>
        <v>368.91891891891896</v>
      </c>
      <c r="V5" s="9">
        <f>(J5*1.2-D5)/M5*1.25</f>
        <v>507.77027027027026</v>
      </c>
      <c r="W5" s="9">
        <f>(J5*1.28-D5)/M5*1.25</f>
        <v>545.06756756756761</v>
      </c>
      <c r="X5" s="9">
        <f>(J5*1.3-D5)/M5*100/75</f>
        <v>591.35135135135124</v>
      </c>
      <c r="Y5" s="5" t="s">
        <v>194</v>
      </c>
      <c r="Z5" s="6">
        <v>20</v>
      </c>
      <c r="AA5" s="6"/>
      <c r="AB5" s="6"/>
      <c r="AC5" s="6"/>
    </row>
    <row r="6" spans="1:29" s="2" customFormat="1" ht="14.25" x14ac:dyDescent="0.15">
      <c r="A6" s="6">
        <v>410</v>
      </c>
      <c r="B6" s="6" t="s">
        <v>197</v>
      </c>
      <c r="C6" s="7">
        <v>15</v>
      </c>
      <c r="D6" s="7">
        <v>2065</v>
      </c>
      <c r="E6" s="7">
        <v>30</v>
      </c>
      <c r="F6" s="7">
        <v>14</v>
      </c>
      <c r="G6" s="7">
        <v>3</v>
      </c>
      <c r="H6" s="7">
        <v>33</v>
      </c>
      <c r="I6" s="7">
        <v>231</v>
      </c>
      <c r="J6" s="7">
        <f>G6*H6*I6</f>
        <v>22869</v>
      </c>
      <c r="K6" s="7">
        <v>29</v>
      </c>
      <c r="L6" s="7">
        <f>G6*K6+5</f>
        <v>92</v>
      </c>
      <c r="M6" s="7">
        <f>E6+(G6-1)*F6</f>
        <v>58</v>
      </c>
      <c r="N6" s="8">
        <f>L6/M6</f>
        <v>1.5862068965517242</v>
      </c>
      <c r="O6" s="8">
        <f>N6</f>
        <v>1.5862068965517242</v>
      </c>
      <c r="P6" s="8">
        <f>O6*1.25</f>
        <v>1.9827586206896552</v>
      </c>
      <c r="Q6" s="8">
        <f>((L6-5)*1.28+5)/M6*1.25</f>
        <v>2.5077586206896552</v>
      </c>
      <c r="R6" s="8">
        <f>((L6-5)*1.3+5)/M6*100/75</f>
        <v>2.7149425287356324</v>
      </c>
      <c r="S6" s="7">
        <f>J6-D6</f>
        <v>20804</v>
      </c>
      <c r="T6" s="9">
        <f>S6/M6</f>
        <v>358.68965517241378</v>
      </c>
      <c r="U6" s="9">
        <f>(J6*1.1-D6)/M6</f>
        <v>398.11896551724141</v>
      </c>
      <c r="V6" s="9">
        <f>(J6*1.2-D6)/M6*1.25</f>
        <v>546.93534482758628</v>
      </c>
      <c r="W6" s="9">
        <f>(J6*1.28-D6)/M6*1.25</f>
        <v>586.36465517241379</v>
      </c>
      <c r="X6" s="9">
        <f>(J6*1.3-D6)/M6*100/75</f>
        <v>635.97011494252865</v>
      </c>
      <c r="Y6" s="5" t="s">
        <v>194</v>
      </c>
      <c r="Z6" s="6">
        <v>25</v>
      </c>
      <c r="AA6" s="6"/>
      <c r="AB6" s="6"/>
      <c r="AC6" s="6"/>
    </row>
    <row r="7" spans="1:29" s="2" customFormat="1" ht="14.25" x14ac:dyDescent="0.15">
      <c r="A7" s="6">
        <v>264</v>
      </c>
      <c r="B7" s="6" t="s">
        <v>198</v>
      </c>
      <c r="C7" s="7">
        <v>20</v>
      </c>
      <c r="D7" s="7">
        <v>2540</v>
      </c>
      <c r="E7" s="7">
        <v>32</v>
      </c>
      <c r="F7" s="7">
        <v>15</v>
      </c>
      <c r="G7" s="7">
        <v>4</v>
      </c>
      <c r="H7" s="7">
        <v>35</v>
      </c>
      <c r="I7" s="7">
        <v>233</v>
      </c>
      <c r="J7" s="7">
        <f>G7*H7*I7</f>
        <v>32620</v>
      </c>
      <c r="K7" s="7">
        <v>28</v>
      </c>
      <c r="L7" s="7">
        <f>G7*K7+5</f>
        <v>117</v>
      </c>
      <c r="M7" s="7">
        <f>E7+(G7-1)*F7</f>
        <v>77</v>
      </c>
      <c r="N7" s="8">
        <f>L7/M7</f>
        <v>1.5194805194805194</v>
      </c>
      <c r="O7" s="8">
        <f>N7</f>
        <v>1.5194805194805194</v>
      </c>
      <c r="P7" s="8">
        <f>O7*1.25</f>
        <v>1.8993506493506493</v>
      </c>
      <c r="Q7" s="8">
        <f>((L7-5)*1.28+5)/M7*1.25</f>
        <v>2.4084415584415586</v>
      </c>
      <c r="R7" s="8">
        <f>((L7-5)*1.3+5)/M7*100/75</f>
        <v>2.6077922077922078</v>
      </c>
      <c r="S7" s="7">
        <f>J7-D7</f>
        <v>30080</v>
      </c>
      <c r="T7" s="9">
        <f>S7/M7</f>
        <v>390.64935064935065</v>
      </c>
      <c r="U7" s="9">
        <f>(J7*1.1-D7)/M7</f>
        <v>433.01298701298703</v>
      </c>
      <c r="V7" s="9">
        <f>(J7*1.2-D7)/M7*1.25</f>
        <v>594.22077922077926</v>
      </c>
      <c r="W7" s="9">
        <f>(J7*1.28-D7)/M7*1.25</f>
        <v>636.58441558441564</v>
      </c>
      <c r="X7" s="9">
        <f>(J7*1.3-D7)/M7*100/75</f>
        <v>690.32034632034629</v>
      </c>
      <c r="Y7" s="5" t="s">
        <v>194</v>
      </c>
      <c r="Z7" s="6">
        <v>30</v>
      </c>
      <c r="AA7" s="6"/>
      <c r="AB7" s="6"/>
      <c r="AC7" s="6"/>
    </row>
    <row r="8" spans="1:29" s="2" customFormat="1" ht="14.25" x14ac:dyDescent="0.15">
      <c r="A8" s="6">
        <v>371</v>
      </c>
      <c r="B8" s="6" t="s">
        <v>199</v>
      </c>
      <c r="C8" s="7">
        <v>25</v>
      </c>
      <c r="D8" s="7">
        <v>2980</v>
      </c>
      <c r="E8" s="7">
        <v>35</v>
      </c>
      <c r="F8" s="7">
        <v>16</v>
      </c>
      <c r="G8" s="7">
        <v>5</v>
      </c>
      <c r="H8" s="7">
        <v>38</v>
      </c>
      <c r="I8" s="7">
        <v>234</v>
      </c>
      <c r="J8" s="7">
        <f>G8*H8*I8</f>
        <v>44460</v>
      </c>
      <c r="K8" s="7">
        <v>30</v>
      </c>
      <c r="L8" s="7">
        <f>G8*K8+5</f>
        <v>155</v>
      </c>
      <c r="M8" s="7">
        <f>E8+(G8-1)*F8</f>
        <v>99</v>
      </c>
      <c r="N8" s="8">
        <f>L8/M8</f>
        <v>1.5656565656565657</v>
      </c>
      <c r="O8" s="8">
        <f>N8</f>
        <v>1.5656565656565657</v>
      </c>
      <c r="P8" s="8">
        <f>O8*1.25</f>
        <v>1.9570707070707072</v>
      </c>
      <c r="Q8" s="8">
        <f>((L8-5)*1.28+5)/M8*1.25</f>
        <v>2.4873737373737375</v>
      </c>
      <c r="R8" s="8">
        <f>((L8-5)*1.3+5)/M8*100/75</f>
        <v>2.6936026936026938</v>
      </c>
      <c r="S8" s="7">
        <f>J8-D8</f>
        <v>41480</v>
      </c>
      <c r="T8" s="9">
        <f>S8/M8</f>
        <v>418.98989898989902</v>
      </c>
      <c r="U8" s="9">
        <f>(J8*1.1-D8)/M8</f>
        <v>463.89898989898995</v>
      </c>
      <c r="V8" s="9">
        <f>(J8*1.2-D8)/M8*1.25</f>
        <v>636.01010101010104</v>
      </c>
      <c r="W8" s="9">
        <f>(J8*1.28-D8)/M8*1.25</f>
        <v>680.91919191919192</v>
      </c>
      <c r="X8" s="9">
        <f>(J8*1.3-D8)/M8*100/75</f>
        <v>738.28956228956235</v>
      </c>
      <c r="Y8" s="5" t="s">
        <v>194</v>
      </c>
      <c r="Z8" s="6">
        <v>35</v>
      </c>
      <c r="AA8" s="6"/>
      <c r="AB8" s="6"/>
      <c r="AC8" s="6"/>
    </row>
    <row r="9" spans="1:29" s="2" customFormat="1" ht="14.25" x14ac:dyDescent="0.15">
      <c r="A9" s="6">
        <v>704</v>
      </c>
      <c r="B9" s="6" t="s">
        <v>200</v>
      </c>
      <c r="C9" s="7">
        <v>35</v>
      </c>
      <c r="D9" s="7">
        <v>3860</v>
      </c>
      <c r="E9" s="7">
        <v>42</v>
      </c>
      <c r="F9" s="7">
        <v>19</v>
      </c>
      <c r="G9" s="7">
        <v>5</v>
      </c>
      <c r="H9" s="7">
        <v>36</v>
      </c>
      <c r="I9" s="7">
        <v>300</v>
      </c>
      <c r="J9" s="7">
        <f>G9*H9*I9</f>
        <v>54000</v>
      </c>
      <c r="K9" s="7">
        <v>35</v>
      </c>
      <c r="L9" s="7">
        <f>G9*K9+5</f>
        <v>180</v>
      </c>
      <c r="M9" s="7">
        <f>E9+(G9-1)*F9</f>
        <v>118</v>
      </c>
      <c r="N9" s="8">
        <f>L9/M9</f>
        <v>1.5254237288135593</v>
      </c>
      <c r="O9" s="8">
        <f>N9</f>
        <v>1.5254237288135593</v>
      </c>
      <c r="P9" s="8">
        <f>O9*1.25</f>
        <v>1.906779661016949</v>
      </c>
      <c r="Q9" s="8">
        <f>((L9-5)*1.28+5)/M9*1.25</f>
        <v>2.4258474576271185</v>
      </c>
      <c r="R9" s="8">
        <f>((L9-5)*1.3+5)/M9*100/75</f>
        <v>2.6271186440677967</v>
      </c>
      <c r="S9" s="7">
        <f>J9-D9</f>
        <v>50140</v>
      </c>
      <c r="T9" s="9">
        <f>S9/M9</f>
        <v>424.91525423728814</v>
      </c>
      <c r="U9" s="9">
        <f>(J9*1.1-D9)/M9</f>
        <v>470.67796610169495</v>
      </c>
      <c r="V9" s="9">
        <f>(J9*1.2-D9)/M9*1.25</f>
        <v>645.55084745762713</v>
      </c>
      <c r="W9" s="9">
        <f>(J9*1.28-D9)/M9*1.25</f>
        <v>691.31355932203394</v>
      </c>
      <c r="X9" s="9">
        <f>(J9*1.3-D9)/M9*100/75</f>
        <v>749.60451977401135</v>
      </c>
      <c r="Y9" s="5" t="s">
        <v>194</v>
      </c>
      <c r="Z9" s="6">
        <v>47</v>
      </c>
      <c r="AA9" s="6"/>
      <c r="AB9" s="6"/>
      <c r="AC9" s="6"/>
    </row>
    <row r="10" spans="1:29" s="2" customFormat="1" ht="14.25" x14ac:dyDescent="0.15">
      <c r="A10" s="6">
        <v>707</v>
      </c>
      <c r="B10" s="6" t="s">
        <v>201</v>
      </c>
      <c r="C10" s="7">
        <v>40</v>
      </c>
      <c r="D10" s="7">
        <v>4800</v>
      </c>
      <c r="E10" s="7">
        <v>45</v>
      </c>
      <c r="F10" s="7">
        <v>20</v>
      </c>
      <c r="G10" s="7">
        <v>6</v>
      </c>
      <c r="H10" s="7">
        <v>35</v>
      </c>
      <c r="I10" s="7">
        <v>320</v>
      </c>
      <c r="J10" s="7">
        <f>G10*H10*I10</f>
        <v>67200</v>
      </c>
      <c r="K10" s="7">
        <v>37</v>
      </c>
      <c r="L10" s="7">
        <f>G10*K10+5</f>
        <v>227</v>
      </c>
      <c r="M10" s="7">
        <f>E10+(G10-1)*F10</f>
        <v>145</v>
      </c>
      <c r="N10" s="8">
        <f>L10/M10</f>
        <v>1.5655172413793104</v>
      </c>
      <c r="O10" s="8">
        <f>N10</f>
        <v>1.5655172413793104</v>
      </c>
      <c r="P10" s="8">
        <f>O10*1.25</f>
        <v>1.9568965517241379</v>
      </c>
      <c r="Q10" s="8">
        <f>((L10-5)*1.28+5)/M10*1.25</f>
        <v>2.4927586206896555</v>
      </c>
      <c r="R10" s="8">
        <f>((L10-5)*1.3+5)/M10*100/75</f>
        <v>2.6997701149425288</v>
      </c>
      <c r="S10" s="7">
        <f>J10-D10</f>
        <v>62400</v>
      </c>
      <c r="T10" s="9">
        <f>S10/M10</f>
        <v>430.34482758620692</v>
      </c>
      <c r="U10" s="9">
        <f>(J10*1.1-D10)/M10</f>
        <v>476.68965517241378</v>
      </c>
      <c r="V10" s="9">
        <f>(J10*1.2-D10)/M10*1.25</f>
        <v>653.79310344827582</v>
      </c>
      <c r="W10" s="9">
        <f>(J10*1.28-D10)/M10*1.25</f>
        <v>700.13793103448279</v>
      </c>
      <c r="X10" s="9">
        <f>(J10*1.3-D10)/M10*100/75</f>
        <v>759.17241379310337</v>
      </c>
      <c r="Y10" s="5" t="s">
        <v>194</v>
      </c>
      <c r="Z10" s="6">
        <v>50</v>
      </c>
      <c r="AA10" s="6"/>
      <c r="AB10" s="6"/>
      <c r="AC10" s="6"/>
    </row>
    <row r="11" spans="1:29" s="2" customFormat="1" ht="14.25" x14ac:dyDescent="0.15">
      <c r="A11" s="6">
        <v>706</v>
      </c>
      <c r="B11" s="6" t="s">
        <v>202</v>
      </c>
      <c r="C11" s="7">
        <v>45</v>
      </c>
      <c r="D11" s="7">
        <v>5000</v>
      </c>
      <c r="E11" s="7">
        <v>46</v>
      </c>
      <c r="F11" s="7">
        <v>20</v>
      </c>
      <c r="G11" s="7">
        <v>6</v>
      </c>
      <c r="H11" s="7">
        <v>40</v>
      </c>
      <c r="I11" s="7">
        <v>340</v>
      </c>
      <c r="J11" s="7">
        <f>G11*H11*I11</f>
        <v>81600</v>
      </c>
      <c r="K11" s="7">
        <v>39</v>
      </c>
      <c r="L11" s="7">
        <f>G11*K11+5</f>
        <v>239</v>
      </c>
      <c r="M11" s="7">
        <f>E11+(G11-1)*F11</f>
        <v>146</v>
      </c>
      <c r="N11" s="8">
        <f>L11/M11</f>
        <v>1.6369863013698631</v>
      </c>
      <c r="O11" s="8">
        <f>N11</f>
        <v>1.6369863013698631</v>
      </c>
      <c r="P11" s="8">
        <f>O11*1.25</f>
        <v>2.0462328767123288</v>
      </c>
      <c r="Q11" s="8">
        <f>((L11-5)*1.28+5)/M11*1.25</f>
        <v>2.6071917808219176</v>
      </c>
      <c r="R11" s="8">
        <f>((L11-5)*1.3+5)/M11*100/75</f>
        <v>2.8237442922374427</v>
      </c>
      <c r="S11" s="7">
        <f>J11-D11</f>
        <v>76600</v>
      </c>
      <c r="T11" s="9">
        <f>S11/M11</f>
        <v>524.65753424657532</v>
      </c>
      <c r="U11" s="9">
        <f>(J11*1.1-D11)/M11</f>
        <v>580.54794520547944</v>
      </c>
      <c r="V11" s="9">
        <f>(J11*1.2-D11)/M11*1.25</f>
        <v>795.54794520547944</v>
      </c>
      <c r="W11" s="9">
        <f>(J11*1.28-D11)/M11*1.25</f>
        <v>851.43835616438355</v>
      </c>
      <c r="X11" s="9">
        <f>(J11*1.3-D11)/M11*100/75</f>
        <v>923.10502283105029</v>
      </c>
      <c r="Y11" s="5" t="s">
        <v>194</v>
      </c>
      <c r="Z11" s="6">
        <v>55</v>
      </c>
      <c r="AA11" s="6"/>
      <c r="AB11" s="6"/>
      <c r="AC11" s="6"/>
    </row>
    <row r="12" spans="1:29" s="2" customFormat="1" ht="14.25" x14ac:dyDescent="0.15">
      <c r="A12" s="6">
        <v>746</v>
      </c>
      <c r="B12" s="6" t="s">
        <v>203</v>
      </c>
      <c r="C12" s="7">
        <v>50</v>
      </c>
      <c r="D12" s="7">
        <v>5500</v>
      </c>
      <c r="E12" s="7">
        <v>47</v>
      </c>
      <c r="F12" s="7">
        <v>20</v>
      </c>
      <c r="G12" s="7">
        <v>6</v>
      </c>
      <c r="H12" s="7">
        <v>45</v>
      </c>
      <c r="I12" s="7">
        <v>380</v>
      </c>
      <c r="J12" s="7">
        <f>G12*H12*I12</f>
        <v>102600</v>
      </c>
      <c r="K12" s="7">
        <v>41</v>
      </c>
      <c r="L12" s="7">
        <f>G12*K12+5</f>
        <v>251</v>
      </c>
      <c r="M12" s="7">
        <f>E12+(G12-1)*F12</f>
        <v>147</v>
      </c>
      <c r="N12" s="8">
        <f>L12/M12</f>
        <v>1.7074829931972788</v>
      </c>
      <c r="O12" s="8">
        <f>N12</f>
        <v>1.7074829931972788</v>
      </c>
      <c r="P12" s="8">
        <f>O12*1.25</f>
        <v>2.1343537414965983</v>
      </c>
      <c r="Q12" s="8">
        <f>((L12-5)*1.28+5)/M12*1.25</f>
        <v>2.7200680272108846</v>
      </c>
      <c r="R12" s="8">
        <f>((L12-5)*1.3+5)/M12*100/75</f>
        <v>2.9460317460317462</v>
      </c>
      <c r="S12" s="7">
        <f>J12-D12</f>
        <v>97100</v>
      </c>
      <c r="T12" s="9">
        <f>S12/M12</f>
        <v>660.54421768707482</v>
      </c>
      <c r="U12" s="9">
        <f>(J12*1.1-D12)/M12</f>
        <v>730.34013605442192</v>
      </c>
      <c r="V12" s="9">
        <f>(J12*1.2-D12)/M12*1.25</f>
        <v>1000.1700680272108</v>
      </c>
      <c r="W12" s="9">
        <f>(J12*1.28-D12)/M12*1.25</f>
        <v>1069.9659863945578</v>
      </c>
      <c r="X12" s="9">
        <f>(J12*1.3-D12)/M12*100/75</f>
        <v>1159.9092970521542</v>
      </c>
      <c r="Y12" s="5" t="s">
        <v>194</v>
      </c>
      <c r="Z12" s="6"/>
      <c r="AA12" s="6"/>
      <c r="AB12" s="6"/>
      <c r="AC12" s="6"/>
    </row>
    <row r="13" spans="1:29" s="2" customFormat="1" ht="14.25" x14ac:dyDescent="0.15">
      <c r="A13" s="6">
        <v>747</v>
      </c>
      <c r="B13" s="6" t="s">
        <v>204</v>
      </c>
      <c r="C13" s="7">
        <v>55</v>
      </c>
      <c r="D13" s="7">
        <v>6000</v>
      </c>
      <c r="E13" s="7">
        <v>47</v>
      </c>
      <c r="F13" s="7">
        <v>21</v>
      </c>
      <c r="G13" s="7">
        <v>6</v>
      </c>
      <c r="H13" s="7">
        <v>45</v>
      </c>
      <c r="I13" s="7">
        <v>420</v>
      </c>
      <c r="J13" s="7">
        <f>G13*H13*I13</f>
        <v>113400</v>
      </c>
      <c r="K13" s="7">
        <v>43</v>
      </c>
      <c r="L13" s="7">
        <f>G13*K13+5</f>
        <v>263</v>
      </c>
      <c r="M13" s="7">
        <f>E13+(G13-1)*F13</f>
        <v>152</v>
      </c>
      <c r="N13" s="8">
        <f>L13/M13</f>
        <v>1.7302631578947369</v>
      </c>
      <c r="O13" s="8">
        <f>N13</f>
        <v>1.7302631578947369</v>
      </c>
      <c r="P13" s="8">
        <f>O13*1.25</f>
        <v>2.1628289473684212</v>
      </c>
      <c r="Q13" s="8">
        <f>((L13-5)*1.28+5)/M13*1.25</f>
        <v>2.7569078947368419</v>
      </c>
      <c r="R13" s="8">
        <f>((L13-5)*1.3+5)/M13*100/75</f>
        <v>2.9859649122807022</v>
      </c>
      <c r="S13" s="7">
        <f>J13-D13</f>
        <v>107400</v>
      </c>
      <c r="T13" s="9">
        <f>S13/M13</f>
        <v>706.57894736842104</v>
      </c>
      <c r="U13" s="9">
        <f>(J13*1.1-D13)/M13</f>
        <v>781.18421052631584</v>
      </c>
      <c r="V13" s="9">
        <f>(J13*1.2-D13)/M13*1.25</f>
        <v>1069.7368421052631</v>
      </c>
      <c r="W13" s="9">
        <f>(J13*1.28-D13)/M13*1.25</f>
        <v>1144.3421052631579</v>
      </c>
      <c r="X13" s="9">
        <f>(J13*1.3-D13)/M13*100/75</f>
        <v>1240.5263157894738</v>
      </c>
      <c r="Y13" s="5" t="s">
        <v>194</v>
      </c>
      <c r="Z13" s="6">
        <v>63</v>
      </c>
      <c r="AA13" s="6"/>
      <c r="AB13" s="6"/>
      <c r="AC13" s="6"/>
    </row>
    <row r="14" spans="1:29" s="2" customFormat="1" ht="14.25" x14ac:dyDescent="0.15">
      <c r="A14" s="6">
        <v>703</v>
      </c>
      <c r="B14" s="6" t="s">
        <v>205</v>
      </c>
      <c r="C14" s="7">
        <v>60</v>
      </c>
      <c r="D14" s="7">
        <v>6500</v>
      </c>
      <c r="E14" s="7">
        <v>48</v>
      </c>
      <c r="F14" s="7">
        <v>21</v>
      </c>
      <c r="G14" s="7">
        <v>6</v>
      </c>
      <c r="H14" s="7">
        <v>50</v>
      </c>
      <c r="I14" s="7">
        <v>460</v>
      </c>
      <c r="J14" s="7">
        <f>G14*H14*I14</f>
        <v>138000</v>
      </c>
      <c r="K14" s="7">
        <v>45</v>
      </c>
      <c r="L14" s="7">
        <f>G14*K14+5</f>
        <v>275</v>
      </c>
      <c r="M14" s="7">
        <f>E14+(G14-1)*F14</f>
        <v>153</v>
      </c>
      <c r="N14" s="8">
        <f>L14/M14</f>
        <v>1.7973856209150327</v>
      </c>
      <c r="O14" s="8">
        <f>N14</f>
        <v>1.7973856209150327</v>
      </c>
      <c r="P14" s="8">
        <f>O14*1.25</f>
        <v>2.2467320261437909</v>
      </c>
      <c r="Q14" s="8">
        <f>((L14-5)*1.28+5)/M14*1.25</f>
        <v>2.8643790849673207</v>
      </c>
      <c r="R14" s="8">
        <f>((L14-5)*1.3+5)/M14*100/75</f>
        <v>3.1023965141612204</v>
      </c>
      <c r="S14" s="7">
        <f>J14-D14</f>
        <v>131500</v>
      </c>
      <c r="T14" s="9">
        <f>S14/M14</f>
        <v>859.47712418300648</v>
      </c>
      <c r="U14" s="9">
        <f>(J14*1.1-D14)/M14</f>
        <v>949.67320261437908</v>
      </c>
      <c r="V14" s="9">
        <f>(J14*1.2-D14)/M14*1.25</f>
        <v>1299.8366013071895</v>
      </c>
      <c r="W14" s="9">
        <f>(J14*1.28-D14)/M14*1.25</f>
        <v>1390.0326797385619</v>
      </c>
      <c r="X14" s="9">
        <f>(J14*1.3-D14)/M14*100/75</f>
        <v>1506.7538126361658</v>
      </c>
      <c r="Y14" s="5" t="s">
        <v>194</v>
      </c>
      <c r="Z14" s="6">
        <v>67</v>
      </c>
      <c r="AA14" s="6"/>
      <c r="AB14" s="6"/>
      <c r="AC14" s="6"/>
    </row>
    <row r="15" spans="1:29" s="2" customFormat="1" ht="14.25" x14ac:dyDescent="0.15">
      <c r="A15" s="6">
        <v>966</v>
      </c>
      <c r="B15" s="6" t="s">
        <v>206</v>
      </c>
      <c r="C15" s="7">
        <v>62</v>
      </c>
      <c r="D15" s="7">
        <v>6800</v>
      </c>
      <c r="E15" s="7">
        <v>49</v>
      </c>
      <c r="F15" s="7">
        <v>22</v>
      </c>
      <c r="G15" s="7">
        <v>4</v>
      </c>
      <c r="H15" s="7">
        <v>50</v>
      </c>
      <c r="I15" s="7">
        <v>450</v>
      </c>
      <c r="J15" s="7">
        <f>G15*H15*I15</f>
        <v>90000</v>
      </c>
      <c r="K15" s="7">
        <v>46</v>
      </c>
      <c r="L15" s="7">
        <f>G15*K15+5</f>
        <v>189</v>
      </c>
      <c r="M15" s="7">
        <f>E15+(G15-1)*F15</f>
        <v>115</v>
      </c>
      <c r="N15" s="8">
        <f>L15/M15</f>
        <v>1.6434782608695653</v>
      </c>
      <c r="O15" s="8">
        <f>N15</f>
        <v>1.6434782608695653</v>
      </c>
      <c r="P15" s="8">
        <f>O15*1.25</f>
        <v>2.0543478260869565</v>
      </c>
      <c r="Q15" s="8">
        <f>((L15-5)*1.28+5)/M15*1.25</f>
        <v>2.6143478260869566</v>
      </c>
      <c r="R15" s="8">
        <f>((L15-5)*1.3+5)/M15*100/75</f>
        <v>2.8313043478260873</v>
      </c>
      <c r="S15" s="7">
        <f>J15-D15</f>
        <v>83200</v>
      </c>
      <c r="T15" s="9">
        <f>S15/M15</f>
        <v>723.47826086956525</v>
      </c>
      <c r="U15" s="9">
        <f>(J15*1.1-D15)/M15</f>
        <v>801.73913043478274</v>
      </c>
      <c r="V15" s="9">
        <f>(J15*1.2-D15)/M15*1.25</f>
        <v>1100</v>
      </c>
      <c r="W15" s="9">
        <f>(J15*1.28-D15)/M15*1.25</f>
        <v>1178.2608695652173</v>
      </c>
      <c r="X15" s="9">
        <f>(J15*1.3-D15)/M15*100/75</f>
        <v>1277.68115942029</v>
      </c>
      <c r="Y15" s="5" t="s">
        <v>194</v>
      </c>
      <c r="Z15" s="6">
        <v>69</v>
      </c>
      <c r="AA15" s="6"/>
      <c r="AB15" s="6"/>
      <c r="AC15" s="6"/>
    </row>
    <row r="16" spans="1:29" s="2" customFormat="1" ht="14.25" x14ac:dyDescent="0.15">
      <c r="A16" s="6">
        <v>967</v>
      </c>
      <c r="B16" s="6" t="s">
        <v>207</v>
      </c>
      <c r="C16" s="7">
        <v>63</v>
      </c>
      <c r="D16" s="7">
        <v>7000</v>
      </c>
      <c r="E16" s="7">
        <v>48</v>
      </c>
      <c r="F16" s="7">
        <v>21</v>
      </c>
      <c r="G16" s="7">
        <v>5</v>
      </c>
      <c r="H16" s="7">
        <v>50</v>
      </c>
      <c r="I16" s="7">
        <v>540</v>
      </c>
      <c r="J16" s="7">
        <f>G16*H16*I16</f>
        <v>135000</v>
      </c>
      <c r="K16" s="7">
        <v>49</v>
      </c>
      <c r="L16" s="7">
        <f>G16*K16+5</f>
        <v>250</v>
      </c>
      <c r="M16" s="7">
        <f>E16+(G16-1)*F16</f>
        <v>132</v>
      </c>
      <c r="N16" s="8">
        <f>L16/M16</f>
        <v>1.893939393939394</v>
      </c>
      <c r="O16" s="8">
        <f>N16</f>
        <v>1.893939393939394</v>
      </c>
      <c r="P16" s="8">
        <f>O16*1.25</f>
        <v>2.3674242424242427</v>
      </c>
      <c r="Q16" s="8">
        <f>((L16-5)*1.28+5)/M16*1.25</f>
        <v>3.017045454545455</v>
      </c>
      <c r="R16" s="8">
        <f>((L16-5)*1.3+5)/M16*100/75</f>
        <v>3.2676767676767677</v>
      </c>
      <c r="S16" s="7">
        <f>J16-D16</f>
        <v>128000</v>
      </c>
      <c r="T16" s="9">
        <f>S16/M16</f>
        <v>969.69696969696975</v>
      </c>
      <c r="U16" s="9">
        <f>(J16*1.1-D16)/M16</f>
        <v>1071.969696969697</v>
      </c>
      <c r="V16" s="9">
        <f>(J16*1.2-D16)/M16*1.25</f>
        <v>1467.8030303030303</v>
      </c>
      <c r="W16" s="9">
        <f>(J16*1.28-D16)/M16*1.25</f>
        <v>1570.0757575757575</v>
      </c>
      <c r="X16" s="9">
        <f>(J16*1.3-D16)/M16*100/75</f>
        <v>1702.0202020202021</v>
      </c>
      <c r="Y16" s="5" t="s">
        <v>194</v>
      </c>
      <c r="Z16" s="6">
        <v>70</v>
      </c>
      <c r="AA16" s="6"/>
      <c r="AB16" s="6"/>
      <c r="AC16" s="6"/>
    </row>
    <row r="17" spans="1:29" s="2" customFormat="1" ht="14.25" x14ac:dyDescent="0.15">
      <c r="A17" s="6">
        <v>969</v>
      </c>
      <c r="B17" s="6" t="s">
        <v>208</v>
      </c>
      <c r="C17" s="7">
        <v>65</v>
      </c>
      <c r="D17" s="7">
        <v>7800</v>
      </c>
      <c r="E17" s="7">
        <v>49</v>
      </c>
      <c r="F17" s="7">
        <v>20</v>
      </c>
      <c r="G17" s="7">
        <v>5</v>
      </c>
      <c r="H17" s="7">
        <v>55</v>
      </c>
      <c r="I17" s="7">
        <v>500</v>
      </c>
      <c r="J17" s="7">
        <f>G17*H17*I17</f>
        <v>137500</v>
      </c>
      <c r="K17" s="7">
        <v>50</v>
      </c>
      <c r="L17" s="7">
        <f>G17*K17+5</f>
        <v>255</v>
      </c>
      <c r="M17" s="7">
        <f>E17+(G17-1)*F17</f>
        <v>129</v>
      </c>
      <c r="N17" s="8">
        <f>L17/M17</f>
        <v>1.9767441860465116</v>
      </c>
      <c r="O17" s="8">
        <f>N17</f>
        <v>1.9767441860465116</v>
      </c>
      <c r="P17" s="8">
        <f>O17*1.25</f>
        <v>2.4709302325581395</v>
      </c>
      <c r="Q17" s="8">
        <f>((L17-5)*1.28+5)/M17*1.25</f>
        <v>3.1492248062015502</v>
      </c>
      <c r="R17" s="8">
        <f>((L17-5)*1.3+5)/M17*100/75</f>
        <v>3.4108527131782949</v>
      </c>
      <c r="S17" s="7">
        <f>J17-D17</f>
        <v>129700</v>
      </c>
      <c r="T17" s="9">
        <f>S17/M17</f>
        <v>1005.4263565891473</v>
      </c>
      <c r="U17" s="9">
        <f>(J17*1.1-D17)/M17</f>
        <v>1112.015503875969</v>
      </c>
      <c r="V17" s="9">
        <f>(J17*1.2-D17)/M17*1.25</f>
        <v>1523.2558139534885</v>
      </c>
      <c r="W17" s="9">
        <f>(J17*1.28-D17)/M17*1.25</f>
        <v>1629.8449612403101</v>
      </c>
      <c r="X17" s="9">
        <f>(J17*1.3-D17)/M17*100/75</f>
        <v>1766.925064599483</v>
      </c>
      <c r="Y17" s="5" t="s">
        <v>194</v>
      </c>
      <c r="Z17" s="6">
        <v>72</v>
      </c>
      <c r="AA17" s="6"/>
      <c r="AB17" s="6"/>
      <c r="AC17" s="6"/>
    </row>
  </sheetData>
  <mergeCells count="1">
    <mergeCell ref="A1:AC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workbookViewId="0">
      <selection activeCell="G13" sqref="G12:G13"/>
    </sheetView>
  </sheetViews>
  <sheetFormatPr defaultRowHeight="13.5" x14ac:dyDescent="0.15"/>
  <sheetData>
    <row r="1" spans="1:29" ht="14.25" x14ac:dyDescent="0.15">
      <c r="A1" s="1" t="s">
        <v>353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2.5" x14ac:dyDescent="0.15">
      <c r="A2" s="4" t="s">
        <v>1</v>
      </c>
      <c r="B2" s="4" t="s">
        <v>2</v>
      </c>
      <c r="C2" s="4" t="s">
        <v>3</v>
      </c>
      <c r="D2" s="4" t="s">
        <v>358</v>
      </c>
    </row>
    <row r="3" spans="1:29" x14ac:dyDescent="0.15">
      <c r="A3" s="5">
        <v>5991</v>
      </c>
      <c r="B3" s="5" t="s">
        <v>354</v>
      </c>
      <c r="C3" s="4">
        <v>80</v>
      </c>
      <c r="D3" s="24" t="s">
        <v>359</v>
      </c>
    </row>
    <row r="4" spans="1:29" x14ac:dyDescent="0.15">
      <c r="A4" s="5">
        <v>5992</v>
      </c>
      <c r="B4" s="5" t="s">
        <v>355</v>
      </c>
      <c r="C4" s="4">
        <v>84</v>
      </c>
      <c r="D4" s="24" t="s">
        <v>359</v>
      </c>
    </row>
    <row r="5" spans="1:29" x14ac:dyDescent="0.15">
      <c r="A5" s="5">
        <v>5993</v>
      </c>
      <c r="B5" s="5" t="s">
        <v>356</v>
      </c>
      <c r="C5" s="4">
        <v>88</v>
      </c>
      <c r="D5" s="24" t="s">
        <v>359</v>
      </c>
    </row>
    <row r="6" spans="1:29" x14ac:dyDescent="0.15">
      <c r="A6" s="5">
        <v>5994</v>
      </c>
      <c r="B6" s="5" t="s">
        <v>357</v>
      </c>
      <c r="C6" s="4">
        <v>90</v>
      </c>
      <c r="D6" s="24" t="s">
        <v>359</v>
      </c>
    </row>
    <row r="7" spans="1:29" x14ac:dyDescent="0.15">
      <c r="A7" s="5"/>
      <c r="B7" s="5"/>
      <c r="C7" s="4"/>
      <c r="D7" s="24"/>
    </row>
    <row r="8" spans="1:29" x14ac:dyDescent="0.15">
      <c r="A8" s="5">
        <v>5995</v>
      </c>
      <c r="B8" s="5" t="s">
        <v>361</v>
      </c>
      <c r="C8" s="4">
        <v>90</v>
      </c>
      <c r="D8" s="24" t="s">
        <v>360</v>
      </c>
    </row>
    <row r="9" spans="1:29" x14ac:dyDescent="0.15">
      <c r="A9" s="5">
        <v>5996</v>
      </c>
      <c r="B9" s="5" t="s">
        <v>362</v>
      </c>
      <c r="C9" s="4">
        <v>94</v>
      </c>
      <c r="D9" s="24" t="s">
        <v>360</v>
      </c>
    </row>
    <row r="10" spans="1:29" x14ac:dyDescent="0.15">
      <c r="A10" s="5">
        <v>5997</v>
      </c>
      <c r="B10" s="5" t="s">
        <v>363</v>
      </c>
      <c r="C10" s="4">
        <v>98</v>
      </c>
      <c r="D10" s="24" t="s">
        <v>360</v>
      </c>
    </row>
    <row r="11" spans="1:29" x14ac:dyDescent="0.15">
      <c r="A11" s="5">
        <v>5998</v>
      </c>
      <c r="B11" s="5" t="s">
        <v>364</v>
      </c>
      <c r="C11" s="4">
        <v>100</v>
      </c>
      <c r="D11" s="24" t="s">
        <v>360</v>
      </c>
    </row>
    <row r="12" spans="1:29" x14ac:dyDescent="0.15">
      <c r="A12" s="5"/>
      <c r="B12" s="5"/>
      <c r="C12" s="4"/>
      <c r="D12" s="24"/>
    </row>
    <row r="13" spans="1:29" x14ac:dyDescent="0.15">
      <c r="A13" s="5">
        <v>5999</v>
      </c>
      <c r="B13" s="5" t="s">
        <v>366</v>
      </c>
      <c r="C13" s="4">
        <v>100</v>
      </c>
      <c r="D13" s="24" t="s">
        <v>365</v>
      </c>
    </row>
    <row r="14" spans="1:29" x14ac:dyDescent="0.15">
      <c r="A14" s="5">
        <v>6000</v>
      </c>
      <c r="B14" s="5" t="s">
        <v>367</v>
      </c>
      <c r="C14" s="4">
        <v>104</v>
      </c>
      <c r="D14" s="24" t="s">
        <v>365</v>
      </c>
    </row>
    <row r="15" spans="1:29" x14ac:dyDescent="0.15">
      <c r="A15" s="5">
        <v>6001</v>
      </c>
      <c r="B15" s="5" t="s">
        <v>368</v>
      </c>
      <c r="C15" s="4">
        <v>108</v>
      </c>
      <c r="D15" s="24" t="s">
        <v>365</v>
      </c>
    </row>
    <row r="16" spans="1:29" x14ac:dyDescent="0.15">
      <c r="A16" s="5">
        <v>6002</v>
      </c>
      <c r="B16" s="5" t="s">
        <v>369</v>
      </c>
      <c r="C16" s="4">
        <v>200</v>
      </c>
      <c r="D16" s="24" t="s">
        <v>365</v>
      </c>
    </row>
  </sheetData>
  <mergeCells count="1">
    <mergeCell ref="A1:A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杂交和点券</vt:lpstr>
      <vt:lpstr>普通商店</vt:lpstr>
      <vt:lpstr>红地商店</vt:lpstr>
      <vt:lpstr>黑地商店</vt:lpstr>
      <vt:lpstr>金地商店</vt:lpstr>
      <vt:lpstr>有机商店</vt:lpstr>
      <vt:lpstr>晶土商店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2023-11-11T14:54:16Z</dcterms:modified>
</cp:coreProperties>
</file>